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65" windowWidth="11805" windowHeight="6045" activeTab="2"/>
  </bookViews>
  <sheets>
    <sheet name="Доходы 1" sheetId="1" r:id="rId1"/>
    <sheet name="Расходы1" sheetId="2" r:id="rId2"/>
    <sheet name="Источники 1  (2)" sheetId="3" r:id="rId3"/>
  </sheets>
  <definedNames>
    <definedName name="APPT" localSheetId="0">'Доходы 1'!#REF!</definedName>
    <definedName name="APPT" localSheetId="2">'Источники 1  (2)'!$A$18</definedName>
    <definedName name="APPT" localSheetId="1">'Расходы1'!#REF!</definedName>
    <definedName name="FILE_NAME" localSheetId="0">'Доходы 1'!$G$3</definedName>
    <definedName name="FILE_NAME">#REF!</definedName>
    <definedName name="FIO" localSheetId="0">'Доходы 1'!#REF!</definedName>
    <definedName name="FIO" localSheetId="2">'Источники 1  (2)'!#REF!</definedName>
    <definedName name="FIO" localSheetId="1">'Расходы1'!#REF!</definedName>
    <definedName name="FORM_CODE" localSheetId="0">'Доходы 1'!$G$5</definedName>
    <definedName name="FORM_CODE">#REF!</definedName>
    <definedName name="PERIOD" localSheetId="0">'Доходы 1'!$G$6</definedName>
    <definedName name="PERIOD">#REF!</definedName>
    <definedName name="RANGE_NAMES" localSheetId="0">'Доходы 1'!$G$7</definedName>
    <definedName name="RANGE_NAMES">#REF!</definedName>
    <definedName name="RBEGIN_1" localSheetId="0">'Доходы 1'!$A$17</definedName>
    <definedName name="RBEGIN_1" localSheetId="2">'Источники 1  (2)'!$A$11</definedName>
    <definedName name="RBEGIN_1" localSheetId="1">'Расходы1'!$A$13</definedName>
    <definedName name="REG_DATE" localSheetId="0">'Доходы 1'!$G$4</definedName>
    <definedName name="REG_DATE">#REF!</definedName>
    <definedName name="REND_1" localSheetId="0">'Доходы 1'!#REF!</definedName>
    <definedName name="REND_1" localSheetId="2">'Источники 1  (2)'!#REF!</definedName>
    <definedName name="REND_1" localSheetId="1">'Расходы1'!#REF!</definedName>
    <definedName name="SIGN" localSheetId="0">'Доходы 1'!$A$21:$C$25</definedName>
    <definedName name="SIGN" localSheetId="2">'Источники 1  (2)'!$A$18:$D$18</definedName>
    <definedName name="SIGN" localSheetId="1">'Расходы1'!#REF!</definedName>
    <definedName name="SRC_CODE" localSheetId="0">'Доходы 1'!#REF!</definedName>
    <definedName name="SRC_CODE">#REF!</definedName>
    <definedName name="SRC_KIND" localSheetId="0">'Доходы 1'!#REF!</definedName>
    <definedName name="SRC_KIND">#REF!</definedName>
  </definedNames>
  <calcPr fullCalcOnLoad="1"/>
</workbook>
</file>

<file path=xl/sharedStrings.xml><?xml version="1.0" encoding="utf-8"?>
<sst xmlns="http://schemas.openxmlformats.org/spreadsheetml/2006/main" count="367" uniqueCount="271">
  <si>
    <t>4</t>
  </si>
  <si>
    <t>5</t>
  </si>
  <si>
    <t xml:space="preserve"> Наименование показателя</t>
  </si>
  <si>
    <t>Код строки</t>
  </si>
  <si>
    <t>Исполнено</t>
  </si>
  <si>
    <t>Утвержденные бюджетные назначения</t>
  </si>
  <si>
    <t xml:space="preserve">                                 1. Доходы бюджета</t>
  </si>
  <si>
    <t xml:space="preserve">                          2. Расходы бюджета</t>
  </si>
  <si>
    <t>Наименование финансового органа: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</si>
  <si>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</si>
  <si>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</si>
  <si>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>ОТЧЕТ ОБ ИСПОЛНЕНИИ БЮДЖЕТА</t>
  </si>
  <si>
    <t>Администрация муниципального образования "Агалатовское сельское поселение" Всеволожского муниципального района Ленинградской области</t>
  </si>
  <si>
    <t>Единица измерения: руб.</t>
  </si>
  <si>
    <t/>
  </si>
  <si>
    <t>x</t>
  </si>
  <si>
    <t>Налог на имущество физических лиц, взимаемый по ставкам, применяемым к объектам налогообложения, расположенным в границах поселений</t>
  </si>
  <si>
    <t>Транспортный налог с организаций</t>
  </si>
  <si>
    <t>Транспортный налог с физических лиц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</si>
  <si>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</si>
  <si>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Земельный налог, взимаемый по ставкам, установленным в соответствии с подпунктом 2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</si>
  <si>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</si>
  <si>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</si>
  <si>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автономных учреждений)</t>
  </si>
  <si>
    <t>Доходы от продажи земельных участков, государственная собственность на которые не разграничена и которые расположены в границах поселений</t>
  </si>
  <si>
    <t>Субвенции бюджетам поселений на осуществление первичного воинского учета на территориях, где отсутствуют военные комиссариаты</t>
  </si>
  <si>
    <t>Расходы бюджета - всего</t>
  </si>
  <si>
    <t>в том числе:</t>
  </si>
  <si>
    <t>ОБЩЕГОСУДАРСТВЕННЫЕ ВОПРОСЫ</t>
  </si>
  <si>
    <t xml:space="preserve">000 0100 0000000 000 000 </t>
  </si>
  <si>
    <t>Заработная плата</t>
  </si>
  <si>
    <t>Начисления на выплаты по оплате труда</t>
  </si>
  <si>
    <t>Услуги связи</t>
  </si>
  <si>
    <t>Транспортные услуги</t>
  </si>
  <si>
    <t>Коммунальные услуги</t>
  </si>
  <si>
    <t>Работы, услуги по содержанию имущества</t>
  </si>
  <si>
    <t>Прочие работы, услуги</t>
  </si>
  <si>
    <t>Прочие расходы</t>
  </si>
  <si>
    <t>Увеличение стоимости основных средств</t>
  </si>
  <si>
    <t>Увеличение стоимости материальных запасов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</si>
  <si>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</si>
  <si>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</si>
  <si>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Другие общегосударственные вопросы</t>
  </si>
  <si>
    <t>ЖИЛИЩНО-КОММУНАЛЬНОЕ ХОЗЯЙСТВО</t>
  </si>
  <si>
    <t>Коммунальное хозяйство</t>
  </si>
  <si>
    <t>Благоустройство</t>
  </si>
  <si>
    <t>Перечисления другим бюджетам бюджетной системы Российской Федерации</t>
  </si>
  <si>
    <t>Результат исполнения бюджета (дефицит / профицит)</t>
  </si>
  <si>
    <t>500</t>
  </si>
  <si>
    <t>520</t>
  </si>
  <si>
    <t>620</t>
  </si>
  <si>
    <t>Изменение остатков средств</t>
  </si>
  <si>
    <t>700</t>
  </si>
  <si>
    <t>710</t>
  </si>
  <si>
    <t>720</t>
  </si>
  <si>
    <t xml:space="preserve">КУЛЬТУРА </t>
  </si>
  <si>
    <t>000 01050201100000 610</t>
  </si>
  <si>
    <t>000 01050201100000 510</t>
  </si>
  <si>
    <t>Поступления по доходам - всего</t>
  </si>
  <si>
    <t xml:space="preserve">       в том числе:</t>
  </si>
  <si>
    <t>Дотации бюджетам поселений на выравнивание бюджетной обеспеченности</t>
  </si>
  <si>
    <t>Налог на доходы физических лиц с доходов, облагаемых по налоговой ставке, установленной пунктом 1 статьи 224 Налогового кодекса Российской Федерации, за исключением доходов, полученных физическими лицами, зарегистрированными в качестве индивидуальных пре</t>
  </si>
  <si>
    <t>X</t>
  </si>
  <si>
    <t>00110804020011000110</t>
  </si>
  <si>
    <t>00111105035100000120</t>
  </si>
  <si>
    <t>00120201001100000151</t>
  </si>
  <si>
    <t>00120203015100000151</t>
  </si>
  <si>
    <t>18210601030101000110</t>
  </si>
  <si>
    <t>18210601030102000110</t>
  </si>
  <si>
    <t>18210604011021000110</t>
  </si>
  <si>
    <t>18210604012021000110</t>
  </si>
  <si>
    <t>18210604012022000110</t>
  </si>
  <si>
    <t>18210606013101000110</t>
  </si>
  <si>
    <t>18210606013102000110</t>
  </si>
  <si>
    <t>18210606023101000110</t>
  </si>
  <si>
    <t xml:space="preserve">002 0103 0000000 000 000 </t>
  </si>
  <si>
    <t xml:space="preserve">001 0104 0000000 000 000 </t>
  </si>
  <si>
    <t xml:space="preserve">001 0113 0000000 000 000 </t>
  </si>
  <si>
    <t>Национальная оборона. Мобилизационная и вневойсковая подготовка</t>
  </si>
  <si>
    <t xml:space="preserve">001 0203 0000000 000 000 </t>
  </si>
  <si>
    <t>НАЦИОНАЛЬНАЯ БЕЗОПАСНОСТЬ Защита населения и территории от последствий чрезвычайных ситуаций природного и техногенного характера, гражданская оборона</t>
  </si>
  <si>
    <t xml:space="preserve">001 0309 0000000 000 000 </t>
  </si>
  <si>
    <t xml:space="preserve">001 0500 0000000 000 000 </t>
  </si>
  <si>
    <t>ОБРАЗОВАНИЕ.  Молодежная политика и оздоровление детей</t>
  </si>
  <si>
    <t xml:space="preserve">001 0707 0000000 000 000 </t>
  </si>
  <si>
    <t xml:space="preserve">001 0801 0000000 000 000 </t>
  </si>
  <si>
    <t xml:space="preserve">001 1003 0000000 000 000 </t>
  </si>
  <si>
    <t>ФИЗИЧЕСКАЯ КУЛЬТУРА И СПОРТ. Другие вопросы в области физической культуры и спорта</t>
  </si>
  <si>
    <t xml:space="preserve">001 1105 0000000 000 000 </t>
  </si>
  <si>
    <t xml:space="preserve">001 0502 0000000 000 000 </t>
  </si>
  <si>
    <t xml:space="preserve">001 0503 0000000 000 000 </t>
  </si>
  <si>
    <t>Центральный аппарат</t>
  </si>
  <si>
    <t xml:space="preserve">001 0104 0020000 000 000 </t>
  </si>
  <si>
    <t>Функционирование высшего должностного лица субъекта Российской Федерации и муниципального образования</t>
  </si>
  <si>
    <t xml:space="preserve">001 0309 2180000 000 000 </t>
  </si>
  <si>
    <t>Мероприятия по предупреждению и ликвидации последствий чрезвычайных ситуаций</t>
  </si>
  <si>
    <t>Мероприятия по гражданской обороне</t>
  </si>
  <si>
    <t xml:space="preserve">001 0309 2190000 000 000 </t>
  </si>
  <si>
    <t>Топливно-энергетический комплекс</t>
  </si>
  <si>
    <t xml:space="preserve">001 0400 0000000 000 000 </t>
  </si>
  <si>
    <t xml:space="preserve">НАЦИОНАЛЬНАЯ ЭКОНОМИКА  </t>
  </si>
  <si>
    <t>Безвозмездные перечисления государственным и муниципальным организациям</t>
  </si>
  <si>
    <t>Мероприятия в области строительства, архитектуры и градостроительства</t>
  </si>
  <si>
    <t>Мероприятия по землеустройству и землепользованию</t>
  </si>
  <si>
    <t xml:space="preserve">001 0412 3400300 000 000 </t>
  </si>
  <si>
    <t>Мероприятия в области коммунального хозяйства</t>
  </si>
  <si>
    <t xml:space="preserve">001 0502 3510500 000 000 </t>
  </si>
  <si>
    <t>Уличное освещение</t>
  </si>
  <si>
    <t>Прочие мероприятия по благоустройству поселений</t>
  </si>
  <si>
    <t>18210102010011000110</t>
  </si>
  <si>
    <t>Безвозмездные перечисления организациям, за исключением  государственных  и муниципальных организаций</t>
  </si>
  <si>
    <t>00111105013100000120</t>
  </si>
  <si>
    <t>00111406013100000430</t>
  </si>
  <si>
    <t>Арендная плата за пользование имуществом</t>
  </si>
  <si>
    <t>Пособия по социальной помощи населению</t>
  </si>
  <si>
    <t xml:space="preserve">001 0412 0000000 000 000 </t>
  </si>
  <si>
    <t>Прочие выплаты</t>
  </si>
  <si>
    <t>18210102020011000110</t>
  </si>
  <si>
    <t>18210102030011000110</t>
  </si>
  <si>
    <t>18210102010012000110</t>
  </si>
  <si>
    <t>18210102020012000110</t>
  </si>
  <si>
    <t>Земельный налог (по обязательствам, вознишим до 1 января 2006 года), мобилизуемый на территориях поселений</t>
  </si>
  <si>
    <t>18210904053102000110</t>
  </si>
  <si>
    <t>СРЕДСТВА МАССОВОЙ ИНФОРМАЦИИ. Периодическая печать и издательства</t>
  </si>
  <si>
    <t xml:space="preserve">001 1202 0000000 000 000 </t>
  </si>
  <si>
    <t xml:space="preserve">СОЦИАЛЬНАЯ ПОЛИТИКА </t>
  </si>
  <si>
    <t xml:space="preserve">001 1000 0000000 000 000 </t>
  </si>
  <si>
    <t>Доплаты к пенсиям, доп.пенсионное обеспечение</t>
  </si>
  <si>
    <t xml:space="preserve"> Социальное обеспечение населения</t>
  </si>
  <si>
    <t>Пенсии, пособия, выплачиваемые организациями сектора государственного управления</t>
  </si>
  <si>
    <t>18210606023102000110</t>
  </si>
  <si>
    <t>18210102030013000110</t>
  </si>
  <si>
    <t>18210102010014000110</t>
  </si>
  <si>
    <t xml:space="preserve">001 0113 0920300 630 242 </t>
  </si>
  <si>
    <t>Дорожное хозяйство (дорожные фонды)</t>
  </si>
  <si>
    <t>001 0409 0000000 000 000</t>
  </si>
  <si>
    <t>Жилищное хозяйство</t>
  </si>
  <si>
    <t xml:space="preserve">001 0501 0000000 000 000 </t>
  </si>
  <si>
    <t>Другие вопросы в области жилищно-коммунального хозяйства</t>
  </si>
  <si>
    <t xml:space="preserve">001 0505 0000000 000 000 </t>
  </si>
  <si>
    <t>18210102020013000110</t>
  </si>
  <si>
    <t xml:space="preserve">002 0103 5210600 540 251 </t>
  </si>
  <si>
    <t xml:space="preserve">001 0502 3510200 810 242  </t>
  </si>
  <si>
    <t xml:space="preserve">001 0505 0029900 611 241 </t>
  </si>
  <si>
    <t xml:space="preserve">001 0801 5210600 540 251 </t>
  </si>
  <si>
    <t>001 1001 4910100 300 263</t>
  </si>
  <si>
    <t xml:space="preserve">001 1202 4579900 622 241 </t>
  </si>
  <si>
    <t xml:space="preserve">001 1202 4579900 621 241 </t>
  </si>
  <si>
    <t xml:space="preserve">001 0801 4409900 621 241 </t>
  </si>
  <si>
    <t xml:space="preserve">001 0801 4409900 622 241 </t>
  </si>
  <si>
    <t xml:space="preserve">002 0102 0020300 121 213 </t>
  </si>
  <si>
    <t xml:space="preserve">002 0102 0020300  121 211 </t>
  </si>
  <si>
    <t xml:space="preserve">002 0103  0020400  121 211 </t>
  </si>
  <si>
    <t xml:space="preserve">002 0103  0020400  121 213 </t>
  </si>
  <si>
    <t xml:space="preserve">001 0104 0020400 121 211 </t>
  </si>
  <si>
    <t xml:space="preserve">001 0203 0013600 121 211 </t>
  </si>
  <si>
    <t xml:space="preserve">001 0203 0013600 121 213 </t>
  </si>
  <si>
    <t xml:space="preserve">002 0103  0020400  242 221 </t>
  </si>
  <si>
    <t xml:space="preserve">002 0103 0020400  244  226 </t>
  </si>
  <si>
    <t xml:space="preserve">002 0103 0020400  244 340 </t>
  </si>
  <si>
    <t xml:space="preserve">001 0104 0020400 121 213 </t>
  </si>
  <si>
    <t xml:space="preserve">001 0104 0020400 122 212 </t>
  </si>
  <si>
    <t xml:space="preserve">001 0104 0020400 242 221 </t>
  </si>
  <si>
    <t xml:space="preserve">001 0104 0020400 244 221 </t>
  </si>
  <si>
    <t xml:space="preserve">001 0104 0020400 244 222 </t>
  </si>
  <si>
    <t xml:space="preserve">001 0104 0020400 244 223 </t>
  </si>
  <si>
    <t>001 0104 0020400 244 224</t>
  </si>
  <si>
    <t xml:space="preserve">001 0104 0020400 243 225 </t>
  </si>
  <si>
    <t xml:space="preserve">001 0104 0020400 242 226 </t>
  </si>
  <si>
    <t xml:space="preserve">001 0104 0020400 244 226 </t>
  </si>
  <si>
    <t xml:space="preserve">001 0104 0020400 852 290 </t>
  </si>
  <si>
    <t xml:space="preserve">001 0104 0020400 242 310 </t>
  </si>
  <si>
    <t xml:space="preserve">001 0104 0020400 242 340 </t>
  </si>
  <si>
    <t xml:space="preserve">001 0104 0020400 244 310 </t>
  </si>
  <si>
    <t xml:space="preserve">001 0104 0020400 244 340 </t>
  </si>
  <si>
    <t xml:space="preserve">001 0113 0920300 244 222 </t>
  </si>
  <si>
    <t xml:space="preserve">001 0113 0920300 244 226 </t>
  </si>
  <si>
    <t xml:space="preserve">001 0113 0920300 244 290 </t>
  </si>
  <si>
    <t xml:space="preserve">001 0113 0920300 244 340 </t>
  </si>
  <si>
    <t xml:space="preserve">001 0203 0013600 244 221 </t>
  </si>
  <si>
    <t xml:space="preserve">001 0203 0013600 244 222 </t>
  </si>
  <si>
    <t xml:space="preserve">001 0203 0013600 242 226 </t>
  </si>
  <si>
    <t xml:space="preserve">001 0203 0013600 242 340 </t>
  </si>
  <si>
    <t xml:space="preserve">001 0203 0013600 244 340 </t>
  </si>
  <si>
    <t xml:space="preserve">001 0309 2190100 244 290 </t>
  </si>
  <si>
    <t>001 0402 2480100 244 242</t>
  </si>
  <si>
    <t xml:space="preserve">001 0412 3380000 244 226 </t>
  </si>
  <si>
    <t xml:space="preserve">001 0412 3400300 244 226 </t>
  </si>
  <si>
    <t xml:space="preserve">001 0502 3510500 244 310 </t>
  </si>
  <si>
    <t xml:space="preserve">001 0503 6000100 244 223 </t>
  </si>
  <si>
    <t xml:space="preserve">001 0503 6000500 244 310 </t>
  </si>
  <si>
    <t xml:space="preserve">001 0707 4310100 244 226 </t>
  </si>
  <si>
    <t xml:space="preserve">001 0707 4310100 244 290 </t>
  </si>
  <si>
    <t xml:space="preserve">001 1105 5129700 244 226 </t>
  </si>
  <si>
    <t xml:space="preserve">001 1105 5129700 244 290 </t>
  </si>
  <si>
    <t>001 1001 4910100 321 263</t>
  </si>
  <si>
    <t xml:space="preserve">001 0503 6000500 244 225 </t>
  </si>
  <si>
    <t xml:space="preserve">001 0503 6000100 243 225 </t>
  </si>
  <si>
    <t xml:space="preserve">001 0503 6000100 243 340 </t>
  </si>
  <si>
    <t xml:space="preserve">001 0502 3510500 243 225 </t>
  </si>
  <si>
    <t xml:space="preserve">001 0502 1020102 411 310  </t>
  </si>
  <si>
    <t>001 0402 2480100 000 000</t>
  </si>
  <si>
    <t xml:space="preserve">001 0503 6000500 244 340 </t>
  </si>
  <si>
    <t xml:space="preserve">001 1003 7950000 321 262 </t>
  </si>
  <si>
    <t xml:space="preserve">001 0104 0020400 244 290 </t>
  </si>
  <si>
    <t>001 0104 0020400 244 225</t>
  </si>
  <si>
    <t xml:space="preserve">001 0113 0920300 244 225 </t>
  </si>
  <si>
    <t xml:space="preserve">001 0502 3510500 243 310 </t>
  </si>
  <si>
    <t xml:space="preserve">001 0502 3510500 243 340 </t>
  </si>
  <si>
    <t>001 0503 6000100 000 000</t>
  </si>
  <si>
    <t>Фонд оплаты труда и страхове взносы</t>
  </si>
  <si>
    <t xml:space="preserve">001 0104 0020400 121 000 </t>
  </si>
  <si>
    <t>Закупка товаров, работ, услуг в сфере информационно-коммуникационных технологий</t>
  </si>
  <si>
    <t xml:space="preserve">001 0104 0020400 242 000 </t>
  </si>
  <si>
    <t>Прочая закупка товаров, работ, услуг в целях капитального ремонта государственного имущества</t>
  </si>
  <si>
    <t xml:space="preserve">001 0104 0020400 244 000 </t>
  </si>
  <si>
    <t xml:space="preserve">001 0113 0920300 244 000 </t>
  </si>
  <si>
    <t xml:space="preserve">002 0102 0020300  121 000 </t>
  </si>
  <si>
    <t xml:space="preserve">001 0503 6000500 244 000 </t>
  </si>
  <si>
    <t>00111705050100000180</t>
  </si>
  <si>
    <t>Прочие неналоговые доходы бюджетов поселений</t>
  </si>
  <si>
    <t>18210102030012000110</t>
  </si>
  <si>
    <t>18210904053101000110</t>
  </si>
  <si>
    <t>Прочие безвозмездные поступления</t>
  </si>
  <si>
    <t>Невыясненные поступления, зачисляемые в бюджеты поселений</t>
  </si>
  <si>
    <t>Межбюджетные трансферты, передаваемые бюджетам поселений для компенсации дополнительных расходов, возникших в результате решений, принятых органами власти другого уровня</t>
  </si>
  <si>
    <t>00120204012100000151</t>
  </si>
  <si>
    <t xml:space="preserve">001 0309 2180100 244 225 </t>
  </si>
  <si>
    <t xml:space="preserve">001 0309 2180100 244 340 </t>
  </si>
  <si>
    <t xml:space="preserve">001 0409 7950000 243 225 </t>
  </si>
  <si>
    <t xml:space="preserve">001 0501 3500300 244 226 </t>
  </si>
  <si>
    <t>Организация и содержание мест захоронения</t>
  </si>
  <si>
    <t xml:space="preserve">001 0503 6000400 244 225 </t>
  </si>
  <si>
    <t>001 0503 6000400 000 000</t>
  </si>
  <si>
    <t>Оказание других видов социальной помощи</t>
  </si>
  <si>
    <t xml:space="preserve">001 1003 5058600 000 000 </t>
  </si>
  <si>
    <t xml:space="preserve">001 1003 5058600 323 226 </t>
  </si>
  <si>
    <t>Субсидии бюджетам поселений на бюджетные инвестиции в объекты капитального строительства собственности муниципальных образований</t>
  </si>
  <si>
    <t>00120202077100000151</t>
  </si>
  <si>
    <t xml:space="preserve">001 1105 5129700 244 222 </t>
  </si>
  <si>
    <t>18210606013103000110</t>
  </si>
  <si>
    <t>00111701050100000180</t>
  </si>
  <si>
    <t>00120705030100000180</t>
  </si>
  <si>
    <t>из них:</t>
  </si>
  <si>
    <t>Источники финансирования дефицита  бюджета - всего</t>
  </si>
  <si>
    <t xml:space="preserve">источники внешнего финансирования бюджета            </t>
  </si>
  <si>
    <t xml:space="preserve">                    3. Источники финансирования дефицита бюджета</t>
  </si>
  <si>
    <t>уменьшение остатков средств,                                                                   всего</t>
  </si>
  <si>
    <t>увеличение остатков средств,                                                     всего</t>
  </si>
  <si>
    <t>00120202999100000151</t>
  </si>
  <si>
    <t>Прочие субсидии бюджетам поселений</t>
  </si>
  <si>
    <t>14111625085106000140</t>
  </si>
  <si>
    <t xml:space="preserve">001 0409 5224011 243 225 </t>
  </si>
  <si>
    <t xml:space="preserve">001 0409 5224013 243 225 </t>
  </si>
  <si>
    <t xml:space="preserve">001 0502 5224108 411 310  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</si>
  <si>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отмененному))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</si>
  <si>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и проценты по соответствующему платежу)</t>
  </si>
  <si>
    <r>
      <t xml:space="preserve"> в том числе:                                                                          </t>
    </r>
    <r>
      <rPr>
        <sz val="9"/>
        <rFont val="Arial Cyr"/>
        <family val="0"/>
      </rPr>
      <t xml:space="preserve">   источники внутреннего финансирования бюджета</t>
    </r>
  </si>
  <si>
    <t>Денежные взыскания (штрафы) за нарушение водного законодательства на водных объектах, находящихся в собственности поселений (федеральныегосударственные органы, Банк России, органы управления государственными внебюджетными фондами РФ)</t>
  </si>
  <si>
    <t>18210102010013000110</t>
  </si>
  <si>
    <t>18210606023103000110</t>
  </si>
  <si>
    <t>00120203024100000151</t>
  </si>
  <si>
    <t>Субвенции бюджетам поселений на выполненние  передаваемых полномочий  субъектов РФ</t>
  </si>
  <si>
    <t xml:space="preserve">001 1105 5129700 244 340 </t>
  </si>
  <si>
    <t xml:space="preserve">001 0502 3510500 243 224 </t>
  </si>
  <si>
    <t xml:space="preserve">001 0409 6000200 244 225 </t>
  </si>
  <si>
    <t xml:space="preserve">001 0409 6000200 244 226 </t>
  </si>
  <si>
    <t>на 01.10.2013 г.</t>
  </si>
  <si>
    <t xml:space="preserve">001 0501 0700401 810 242 </t>
  </si>
  <si>
    <t xml:space="preserve">001 0501 3500200 810 242 </t>
  </si>
  <si>
    <t>3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</si>
</sst>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dd/mm/yyyy\ &quot;г.&quot;"/>
    <numFmt numFmtId="177" formatCode="?"/>
    <numFmt numFmtId="178" formatCode="0.0"/>
    <numFmt numFmtId="179" formatCode="#,##0.0"/>
    <numFmt numFmtId="180" formatCode="[$-FC19]d\ mmmm\ yyyy\ &quot;г.&quot;"/>
  </numFmts>
  <fonts count="48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8"/>
      <name val="Arial Cyr"/>
      <family val="2"/>
    </font>
    <font>
      <b/>
      <sz val="11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i/>
      <sz val="8"/>
      <name val="Arial CYR"/>
      <family val="0"/>
    </font>
    <font>
      <i/>
      <sz val="8"/>
      <name val="Arial Cyr"/>
      <family val="0"/>
    </font>
    <font>
      <sz val="8"/>
      <name val="Arial"/>
      <family val="2"/>
    </font>
    <font>
      <b/>
      <i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18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left"/>
    </xf>
    <xf numFmtId="0" fontId="4" fillId="0" borderId="0" xfId="0" applyFont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0" xfId="0" applyBorder="1" applyAlignment="1">
      <alignment horizontal="left"/>
    </xf>
    <xf numFmtId="49" fontId="0" fillId="0" borderId="0" xfId="0" applyNumberFormat="1" applyBorder="1" applyAlignment="1">
      <alignment/>
    </xf>
    <xf numFmtId="0" fontId="0" fillId="0" borderId="0" xfId="0" applyBorder="1" applyAlignment="1">
      <alignment/>
    </xf>
    <xf numFmtId="49" fontId="4" fillId="0" borderId="0" xfId="0" applyNumberFormat="1" applyFont="1" applyAlignment="1">
      <alignment horizontal="left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0" fillId="0" borderId="0" xfId="0" applyNumberFormat="1" applyBorder="1" applyAlignment="1">
      <alignment horizontal="center"/>
    </xf>
    <xf numFmtId="49" fontId="5" fillId="0" borderId="12" xfId="0" applyNumberFormat="1" applyFont="1" applyBorder="1" applyAlignment="1">
      <alignment horizontal="left" vertical="center" wrapText="1"/>
    </xf>
    <xf numFmtId="4" fontId="5" fillId="0" borderId="12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left" vertical="center" wrapText="1"/>
    </xf>
    <xf numFmtId="4" fontId="4" fillId="0" borderId="12" xfId="0" applyNumberFormat="1" applyFont="1" applyBorder="1" applyAlignment="1">
      <alignment horizontal="right" vertical="center"/>
    </xf>
    <xf numFmtId="0" fontId="4" fillId="0" borderId="13" xfId="0" applyFont="1" applyBorder="1" applyAlignment="1">
      <alignment horizontal="center" vertical="center"/>
    </xf>
    <xf numFmtId="49" fontId="5" fillId="0" borderId="12" xfId="0" applyNumberFormat="1" applyFont="1" applyBorder="1" applyAlignment="1">
      <alignment horizontal="left" vertical="center" wrapText="1"/>
    </xf>
    <xf numFmtId="49" fontId="5" fillId="0" borderId="12" xfId="0" applyNumberFormat="1" applyFont="1" applyBorder="1" applyAlignment="1">
      <alignment horizontal="center" vertical="center" wrapText="1"/>
    </xf>
    <xf numFmtId="4" fontId="5" fillId="0" borderId="12" xfId="0" applyNumberFormat="1" applyFont="1" applyBorder="1" applyAlignment="1">
      <alignment horizontal="right" vertical="center"/>
    </xf>
    <xf numFmtId="49" fontId="4" fillId="0" borderId="12" xfId="0" applyNumberFormat="1" applyFont="1" applyBorder="1" applyAlignment="1">
      <alignment horizontal="left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" fontId="4" fillId="0" borderId="12" xfId="0" applyNumberFormat="1" applyFont="1" applyBorder="1" applyAlignment="1">
      <alignment horizontal="right" vertical="center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49" fontId="4" fillId="0" borderId="14" xfId="0" applyNumberFormat="1" applyFont="1" applyBorder="1" applyAlignment="1">
      <alignment horizontal="center" vertical="center" wrapText="1"/>
    </xf>
    <xf numFmtId="49" fontId="4" fillId="0" borderId="13" xfId="0" applyNumberFormat="1" applyFont="1" applyBorder="1" applyAlignment="1">
      <alignment horizontal="center" vertical="center"/>
    </xf>
    <xf numFmtId="4" fontId="5" fillId="0" borderId="15" xfId="0" applyNumberFormat="1" applyFont="1" applyBorder="1" applyAlignment="1">
      <alignment horizontal="right" vertical="center"/>
    </xf>
    <xf numFmtId="49" fontId="4" fillId="0" borderId="16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right"/>
    </xf>
    <xf numFmtId="49" fontId="4" fillId="0" borderId="0" xfId="0" applyNumberFormat="1" applyFont="1" applyAlignment="1">
      <alignment horizontal="right"/>
    </xf>
    <xf numFmtId="4" fontId="4" fillId="0" borderId="15" xfId="0" applyNumberFormat="1" applyFont="1" applyBorder="1" applyAlignment="1">
      <alignment horizontal="right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right"/>
    </xf>
    <xf numFmtId="0" fontId="4" fillId="0" borderId="18" xfId="0" applyFont="1" applyBorder="1" applyAlignment="1">
      <alignment horizontal="center" vertical="center"/>
    </xf>
    <xf numFmtId="0" fontId="4" fillId="0" borderId="19" xfId="0" applyFont="1" applyFill="1" applyBorder="1" applyAlignment="1">
      <alignment wrapText="1"/>
    </xf>
    <xf numFmtId="1" fontId="4" fillId="0" borderId="12" xfId="0" applyNumberFormat="1" applyFont="1" applyFill="1" applyBorder="1" applyAlignment="1">
      <alignment horizontal="center" shrinkToFit="1"/>
    </xf>
    <xf numFmtId="0" fontId="4" fillId="0" borderId="19" xfId="0" applyFont="1" applyFill="1" applyBorder="1" applyAlignment="1">
      <alignment/>
    </xf>
    <xf numFmtId="4" fontId="4" fillId="0" borderId="12" xfId="0" applyNumberFormat="1" applyFont="1" applyFill="1" applyBorder="1" applyAlignment="1">
      <alignment horizontal="right" vertical="center" shrinkToFit="1"/>
    </xf>
    <xf numFmtId="49" fontId="4" fillId="0" borderId="12" xfId="0" applyNumberFormat="1" applyFont="1" applyFill="1" applyBorder="1" applyAlignment="1">
      <alignment horizontal="center" shrinkToFit="1"/>
    </xf>
    <xf numFmtId="49" fontId="9" fillId="0" borderId="12" xfId="0" applyNumberFormat="1" applyFont="1" applyBorder="1" applyAlignment="1">
      <alignment horizontal="left" vertical="center" wrapText="1"/>
    </xf>
    <xf numFmtId="4" fontId="9" fillId="0" borderId="12" xfId="0" applyNumberFormat="1" applyFont="1" applyBorder="1" applyAlignment="1">
      <alignment horizontal="right" vertical="center"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4" fontId="10" fillId="0" borderId="12" xfId="0" applyNumberFormat="1" applyFont="1" applyBorder="1" applyAlignment="1">
      <alignment horizontal="right" vertical="center"/>
    </xf>
    <xf numFmtId="0" fontId="0" fillId="0" borderId="20" xfId="0" applyBorder="1" applyAlignment="1">
      <alignment/>
    </xf>
    <xf numFmtId="2" fontId="5" fillId="0" borderId="15" xfId="0" applyNumberFormat="1" applyFont="1" applyBorder="1" applyAlignment="1">
      <alignment horizontal="right" vertical="center"/>
    </xf>
    <xf numFmtId="0" fontId="11" fillId="33" borderId="0" xfId="0" applyFont="1" applyFill="1" applyAlignment="1">
      <alignment horizontal="left" vertical="center" wrapText="1"/>
    </xf>
    <xf numFmtId="9" fontId="4" fillId="0" borderId="12" xfId="57" applyFont="1" applyBorder="1" applyAlignment="1">
      <alignment horizontal="left" vertical="center" wrapText="1"/>
    </xf>
    <xf numFmtId="9" fontId="0" fillId="0" borderId="0" xfId="57" applyFont="1" applyAlignment="1">
      <alignment/>
    </xf>
    <xf numFmtId="49" fontId="10" fillId="0" borderId="12" xfId="0" applyNumberFormat="1" applyFont="1" applyBorder="1" applyAlignment="1">
      <alignment horizontal="left" vertical="center" wrapText="1"/>
    </xf>
    <xf numFmtId="0" fontId="1" fillId="0" borderId="0" xfId="0" applyFont="1" applyAlignment="1">
      <alignment/>
    </xf>
    <xf numFmtId="4" fontId="4" fillId="0" borderId="20" xfId="0" applyNumberFormat="1" applyFont="1" applyBorder="1" applyAlignment="1">
      <alignment horizontal="right" vertical="center"/>
    </xf>
    <xf numFmtId="49" fontId="12" fillId="0" borderId="12" xfId="0" applyNumberFormat="1" applyFont="1" applyBorder="1" applyAlignment="1">
      <alignment horizontal="justify" vertical="center" wrapText="1"/>
    </xf>
    <xf numFmtId="0" fontId="0" fillId="0" borderId="0" xfId="0" applyFont="1" applyAlignment="1">
      <alignment/>
    </xf>
    <xf numFmtId="0" fontId="13" fillId="0" borderId="21" xfId="0" applyNumberFormat="1" applyFont="1" applyBorder="1" applyAlignment="1" quotePrefix="1">
      <alignment horizontal="left" vertical="top" wrapText="1"/>
    </xf>
    <xf numFmtId="49" fontId="0" fillId="0" borderId="12" xfId="0" applyNumberFormat="1" applyFont="1" applyBorder="1" applyAlignment="1">
      <alignment horizontal="left" vertical="center" wrapText="1"/>
    </xf>
    <xf numFmtId="49" fontId="14" fillId="0" borderId="12" xfId="0" applyNumberFormat="1" applyFont="1" applyBorder="1" applyAlignment="1">
      <alignment horizontal="left" vertical="center" wrapText="1"/>
    </xf>
    <xf numFmtId="4" fontId="4" fillId="0" borderId="15" xfId="0" applyNumberFormat="1" applyFont="1" applyBorder="1" applyAlignment="1">
      <alignment horizontal="right" vertical="center"/>
    </xf>
    <xf numFmtId="0" fontId="0" fillId="0" borderId="20" xfId="0" applyBorder="1" applyAlignment="1">
      <alignment/>
    </xf>
    <xf numFmtId="4" fontId="4" fillId="0" borderId="20" xfId="0" applyNumberFormat="1" applyFont="1" applyBorder="1" applyAlignment="1">
      <alignment horizontal="right" vertical="center"/>
    </xf>
    <xf numFmtId="0" fontId="4" fillId="0" borderId="22" xfId="0" applyFont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4" fontId="4" fillId="0" borderId="15" xfId="0" applyNumberFormat="1" applyFont="1" applyBorder="1" applyAlignment="1">
      <alignment horizontal="center" vertical="center"/>
    </xf>
    <xf numFmtId="4" fontId="4" fillId="0" borderId="20" xfId="0" applyNumberFormat="1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27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49" fontId="4" fillId="0" borderId="28" xfId="0" applyNumberFormat="1" applyFont="1" applyBorder="1" applyAlignment="1">
      <alignment horizontal="center" wrapText="1"/>
    </xf>
    <xf numFmtId="0" fontId="6" fillId="0" borderId="29" xfId="0" applyFont="1" applyBorder="1" applyAlignment="1">
      <alignment horizontal="center"/>
    </xf>
    <xf numFmtId="49" fontId="4" fillId="0" borderId="22" xfId="0" applyNumberFormat="1" applyFont="1" applyBorder="1" applyAlignment="1">
      <alignment horizontal="center" vertical="center" wrapText="1"/>
    </xf>
    <xf numFmtId="49" fontId="4" fillId="0" borderId="23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" fontId="5" fillId="0" borderId="30" xfId="0" applyNumberFormat="1" applyFont="1" applyBorder="1" applyAlignment="1">
      <alignment horizontal="right" vertical="center"/>
    </xf>
    <xf numFmtId="0" fontId="0" fillId="0" borderId="31" xfId="0" applyBorder="1" applyAlignment="1">
      <alignment/>
    </xf>
    <xf numFmtId="49" fontId="4" fillId="0" borderId="32" xfId="0" applyNumberFormat="1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0" fillId="0" borderId="14" xfId="0" applyBorder="1" applyAlignment="1">
      <alignment/>
    </xf>
    <xf numFmtId="0" fontId="0" fillId="0" borderId="34" xfId="0" applyBorder="1" applyAlignment="1">
      <alignment/>
    </xf>
    <xf numFmtId="0" fontId="0" fillId="0" borderId="16" xfId="0" applyBorder="1" applyAlignment="1">
      <alignment/>
    </xf>
    <xf numFmtId="0" fontId="0" fillId="0" borderId="35" xfId="0" applyBorder="1" applyAlignment="1">
      <alignment/>
    </xf>
    <xf numFmtId="49" fontId="4" fillId="0" borderId="13" xfId="0" applyNumberFormat="1" applyFont="1" applyBorder="1" applyAlignment="1">
      <alignment horizontal="center" vertical="center"/>
    </xf>
    <xf numFmtId="0" fontId="0" fillId="0" borderId="18" xfId="0" applyBorder="1" applyAlignment="1">
      <alignment/>
    </xf>
    <xf numFmtId="0" fontId="6" fillId="0" borderId="0" xfId="0" applyFont="1" applyBorder="1" applyAlignment="1">
      <alignment horizontal="center"/>
    </xf>
    <xf numFmtId="0" fontId="4" fillId="0" borderId="25" xfId="0" applyFont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34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9" fillId="0" borderId="15" xfId="0" applyNumberFormat="1" applyFont="1" applyBorder="1" applyAlignment="1">
      <alignment horizontal="center" vertical="center"/>
    </xf>
    <xf numFmtId="49" fontId="9" fillId="0" borderId="20" xfId="0" applyNumberFormat="1" applyFont="1" applyBorder="1" applyAlignment="1">
      <alignment horizontal="center" vertical="center"/>
    </xf>
    <xf numFmtId="49" fontId="4" fillId="0" borderId="15" xfId="0" applyNumberFormat="1" applyFont="1" applyBorder="1" applyAlignment="1">
      <alignment horizontal="center" vertical="center"/>
    </xf>
    <xf numFmtId="49" fontId="4" fillId="0" borderId="2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49" fontId="5" fillId="0" borderId="15" xfId="0" applyNumberFormat="1" applyFont="1" applyBorder="1" applyAlignment="1">
      <alignment horizontal="center" vertical="center"/>
    </xf>
    <xf numFmtId="49" fontId="5" fillId="0" borderId="20" xfId="0" applyNumberFormat="1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14" fillId="0" borderId="36" xfId="0" applyNumberFormat="1" applyFont="1" applyBorder="1" applyAlignment="1">
      <alignment horizontal="left" vertical="center" wrapText="1"/>
    </xf>
    <xf numFmtId="49" fontId="14" fillId="0" borderId="24" xfId="0" applyNumberFormat="1" applyFont="1" applyBorder="1" applyAlignment="1">
      <alignment horizontal="left" vertical="center" wrapText="1"/>
    </xf>
    <xf numFmtId="49" fontId="4" fillId="0" borderId="36" xfId="0" applyNumberFormat="1" applyFont="1" applyBorder="1" applyAlignment="1">
      <alignment horizontal="center" vertical="center" wrapText="1"/>
    </xf>
    <xf numFmtId="49" fontId="4" fillId="0" borderId="24" xfId="0" applyNumberFormat="1" applyFont="1" applyBorder="1" applyAlignment="1">
      <alignment horizontal="center" vertical="center" wrapText="1"/>
    </xf>
    <xf numFmtId="4" fontId="4" fillId="0" borderId="36" xfId="0" applyNumberFormat="1" applyFont="1" applyBorder="1" applyAlignment="1">
      <alignment horizontal="right" vertical="center"/>
    </xf>
    <xf numFmtId="4" fontId="4" fillId="0" borderId="24" xfId="0" applyNumberFormat="1" applyFont="1" applyBorder="1" applyAlignment="1">
      <alignment horizontal="right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7"/>
  <dimension ref="A1:G55"/>
  <sheetViews>
    <sheetView showGridLines="0" zoomScalePageLayoutView="0" workbookViewId="0" topLeftCell="A49">
      <selection activeCell="E17" sqref="E17"/>
    </sheetView>
  </sheetViews>
  <sheetFormatPr defaultColWidth="9.00390625" defaultRowHeight="12.75"/>
  <cols>
    <col min="1" max="1" width="43.75390625" style="0" customWidth="1"/>
    <col min="2" max="2" width="23.25390625" style="0" customWidth="1"/>
    <col min="3" max="3" width="10.25390625" style="0" customWidth="1"/>
    <col min="4" max="4" width="10.875" style="0" customWidth="1"/>
    <col min="5" max="5" width="18.75390625" style="0" customWidth="1"/>
    <col min="6" max="6" width="9.75390625" style="0" customWidth="1"/>
    <col min="7" max="7" width="0" style="0" hidden="1" customWidth="1"/>
  </cols>
  <sheetData>
    <row r="1" spans="1:5" ht="15">
      <c r="A1" s="71"/>
      <c r="B1" s="71"/>
      <c r="C1" s="71"/>
      <c r="D1" s="3"/>
      <c r="E1" s="3"/>
    </row>
    <row r="2" spans="1:5" ht="15">
      <c r="A2" s="71" t="s">
        <v>11</v>
      </c>
      <c r="B2" s="71"/>
      <c r="C2" s="71"/>
      <c r="D2" s="26"/>
      <c r="E2" s="31"/>
    </row>
    <row r="3" spans="1:7" ht="12.75">
      <c r="A3" s="2"/>
      <c r="B3" s="2"/>
      <c r="C3" s="1"/>
      <c r="D3" s="31"/>
      <c r="E3" s="32"/>
      <c r="G3" s="1"/>
    </row>
    <row r="4" spans="1:7" ht="12.75">
      <c r="A4" s="72" t="s">
        <v>267</v>
      </c>
      <c r="B4" s="72"/>
      <c r="C4" s="72"/>
      <c r="D4" s="1"/>
      <c r="E4" s="35"/>
      <c r="G4" s="1"/>
    </row>
    <row r="5" spans="1:7" ht="12.75">
      <c r="A5" s="2"/>
      <c r="B5" s="2"/>
      <c r="C5" s="1"/>
      <c r="D5" s="1"/>
      <c r="E5" s="35"/>
      <c r="G5" s="1"/>
    </row>
    <row r="6" spans="1:7" ht="33.75" customHeight="1">
      <c r="A6" s="5" t="s">
        <v>8</v>
      </c>
      <c r="B6" s="73" t="s">
        <v>12</v>
      </c>
      <c r="C6" s="73"/>
      <c r="D6" s="73"/>
      <c r="E6" s="35"/>
      <c r="G6" s="1"/>
    </row>
    <row r="7" spans="1:7" ht="12.75">
      <c r="A7" s="5" t="s">
        <v>13</v>
      </c>
      <c r="B7" s="9"/>
      <c r="C7" s="4"/>
      <c r="D7" s="1"/>
      <c r="E7" s="35"/>
      <c r="G7" s="1"/>
    </row>
    <row r="8" spans="1:5" ht="15.75" thickBot="1">
      <c r="A8" s="74" t="s">
        <v>6</v>
      </c>
      <c r="B8" s="74"/>
      <c r="C8" s="74"/>
      <c r="D8" s="25"/>
      <c r="E8" s="25"/>
    </row>
    <row r="9" spans="1:5" ht="3.75" customHeight="1">
      <c r="A9" s="68" t="s">
        <v>2</v>
      </c>
      <c r="B9" s="63"/>
      <c r="C9" s="80" t="s">
        <v>5</v>
      </c>
      <c r="D9" s="81"/>
      <c r="E9" s="75" t="s">
        <v>4</v>
      </c>
    </row>
    <row r="10" spans="1:5" ht="3" customHeight="1">
      <c r="A10" s="69"/>
      <c r="B10" s="64"/>
      <c r="C10" s="82"/>
      <c r="D10" s="83"/>
      <c r="E10" s="76"/>
    </row>
    <row r="11" spans="1:5" ht="3" customHeight="1">
      <c r="A11" s="69"/>
      <c r="B11" s="64"/>
      <c r="C11" s="82"/>
      <c r="D11" s="83"/>
      <c r="E11" s="76"/>
    </row>
    <row r="12" spans="1:5" ht="3" customHeight="1">
      <c r="A12" s="69"/>
      <c r="B12" s="64"/>
      <c r="C12" s="82"/>
      <c r="D12" s="83"/>
      <c r="E12" s="76"/>
    </row>
    <row r="13" spans="1:5" ht="3" customHeight="1">
      <c r="A13" s="69"/>
      <c r="B13" s="64"/>
      <c r="C13" s="82"/>
      <c r="D13" s="83"/>
      <c r="E13" s="76"/>
    </row>
    <row r="14" spans="1:5" ht="3" customHeight="1">
      <c r="A14" s="69"/>
      <c r="B14" s="64"/>
      <c r="C14" s="82"/>
      <c r="D14" s="83"/>
      <c r="E14" s="76"/>
    </row>
    <row r="15" spans="1:5" ht="23.25" customHeight="1">
      <c r="A15" s="70"/>
      <c r="B15" s="65"/>
      <c r="C15" s="84"/>
      <c r="D15" s="85"/>
      <c r="E15" s="77"/>
    </row>
    <row r="16" spans="1:5" ht="12" customHeight="1" thickBot="1">
      <c r="A16" s="10">
        <v>1</v>
      </c>
      <c r="B16" s="36">
        <v>2</v>
      </c>
      <c r="C16" s="86" t="s">
        <v>270</v>
      </c>
      <c r="D16" s="87"/>
      <c r="E16" s="34" t="s">
        <v>0</v>
      </c>
    </row>
    <row r="17" spans="1:5" ht="12.75">
      <c r="A17" s="37" t="s">
        <v>58</v>
      </c>
      <c r="B17" s="38" t="s">
        <v>62</v>
      </c>
      <c r="C17" s="78">
        <f>SUM(C19:C55)</f>
        <v>169395846</v>
      </c>
      <c r="D17" s="79"/>
      <c r="E17" s="40">
        <f>SUM(E19:E55)</f>
        <v>70976010.22</v>
      </c>
    </row>
    <row r="18" spans="1:5" ht="12.75">
      <c r="A18" s="39" t="s">
        <v>59</v>
      </c>
      <c r="B18" s="38"/>
      <c r="C18" s="60"/>
      <c r="D18" s="61"/>
      <c r="E18" s="40"/>
    </row>
    <row r="19" spans="1:5" ht="57.75" customHeight="1">
      <c r="A19" s="37" t="s">
        <v>21</v>
      </c>
      <c r="B19" s="41" t="s">
        <v>63</v>
      </c>
      <c r="C19" s="60">
        <v>20000</v>
      </c>
      <c r="D19" s="61"/>
      <c r="E19" s="40">
        <v>17730</v>
      </c>
    </row>
    <row r="20" spans="1:5" ht="67.5">
      <c r="A20" s="37" t="s">
        <v>22</v>
      </c>
      <c r="B20" s="41" t="s">
        <v>111</v>
      </c>
      <c r="C20" s="60">
        <v>5000000</v>
      </c>
      <c r="D20" s="61"/>
      <c r="E20" s="40">
        <v>3607021.91</v>
      </c>
    </row>
    <row r="21" spans="1:5" ht="46.5" customHeight="1">
      <c r="A21" s="37" t="s">
        <v>23</v>
      </c>
      <c r="B21" s="41" t="s">
        <v>64</v>
      </c>
      <c r="C21" s="60">
        <v>10000</v>
      </c>
      <c r="D21" s="61"/>
      <c r="E21" s="40">
        <v>4984.56</v>
      </c>
    </row>
    <row r="22" spans="1:5" ht="45">
      <c r="A22" s="37" t="s">
        <v>24</v>
      </c>
      <c r="B22" s="41" t="s">
        <v>112</v>
      </c>
      <c r="C22" s="60">
        <v>58000000</v>
      </c>
      <c r="D22" s="61"/>
      <c r="E22" s="40">
        <v>12210101.81</v>
      </c>
    </row>
    <row r="23" spans="1:5" ht="12.75">
      <c r="A23" s="37" t="s">
        <v>220</v>
      </c>
      <c r="B23" s="41" t="s">
        <v>219</v>
      </c>
      <c r="C23" s="60">
        <v>350000</v>
      </c>
      <c r="D23" s="62"/>
      <c r="E23" s="40">
        <v>433120.04</v>
      </c>
    </row>
    <row r="24" spans="1:5" ht="22.5">
      <c r="A24" s="37" t="s">
        <v>224</v>
      </c>
      <c r="B24" s="41" t="s">
        <v>241</v>
      </c>
      <c r="C24" s="33"/>
      <c r="D24" s="54"/>
      <c r="E24" s="40">
        <v>22591.38</v>
      </c>
    </row>
    <row r="25" spans="1:5" ht="22.5">
      <c r="A25" s="37" t="s">
        <v>60</v>
      </c>
      <c r="B25" s="41" t="s">
        <v>65</v>
      </c>
      <c r="C25" s="60">
        <v>7469100</v>
      </c>
      <c r="D25" s="61"/>
      <c r="E25" s="40">
        <v>6781690</v>
      </c>
    </row>
    <row r="26" spans="1:5" ht="36" customHeight="1">
      <c r="A26" s="37" t="s">
        <v>25</v>
      </c>
      <c r="B26" s="41" t="s">
        <v>66</v>
      </c>
      <c r="C26" s="60">
        <v>399989</v>
      </c>
      <c r="D26" s="61"/>
      <c r="E26" s="40">
        <v>399989</v>
      </c>
    </row>
    <row r="27" spans="1:5" ht="27.75" customHeight="1">
      <c r="A27" s="37" t="s">
        <v>262</v>
      </c>
      <c r="B27" s="41" t="s">
        <v>261</v>
      </c>
      <c r="C27" s="60">
        <v>1000</v>
      </c>
      <c r="D27" s="62"/>
      <c r="E27" s="40"/>
    </row>
    <row r="28" spans="1:5" ht="48.75" customHeight="1">
      <c r="A28" s="37" t="s">
        <v>225</v>
      </c>
      <c r="B28" s="41" t="s">
        <v>226</v>
      </c>
      <c r="C28" s="60">
        <v>24677176</v>
      </c>
      <c r="D28" s="61"/>
      <c r="E28" s="40">
        <v>18036804.55</v>
      </c>
    </row>
    <row r="29" spans="1:5" ht="35.25" customHeight="1">
      <c r="A29" s="37" t="s">
        <v>237</v>
      </c>
      <c r="B29" s="41" t="s">
        <v>238</v>
      </c>
      <c r="C29" s="60">
        <v>39915700</v>
      </c>
      <c r="D29" s="62"/>
      <c r="E29" s="40">
        <v>2094320</v>
      </c>
    </row>
    <row r="30" spans="1:5" ht="16.5" customHeight="1">
      <c r="A30" s="37" t="s">
        <v>250</v>
      </c>
      <c r="B30" s="41" t="s">
        <v>249</v>
      </c>
      <c r="C30" s="60">
        <v>7315774</v>
      </c>
      <c r="D30" s="61"/>
      <c r="E30" s="40">
        <v>7171349</v>
      </c>
    </row>
    <row r="31" spans="1:5" ht="14.25" customHeight="1">
      <c r="A31" s="37" t="s">
        <v>223</v>
      </c>
      <c r="B31" s="41" t="s">
        <v>242</v>
      </c>
      <c r="C31" s="60">
        <v>1508588.95</v>
      </c>
      <c r="D31" s="62"/>
      <c r="E31" s="40">
        <v>1508588.95</v>
      </c>
    </row>
    <row r="32" spans="1:5" ht="67.5">
      <c r="A32" s="37" t="s">
        <v>258</v>
      </c>
      <c r="B32" s="41" t="s">
        <v>251</v>
      </c>
      <c r="C32" s="66"/>
      <c r="D32" s="67"/>
      <c r="E32" s="40">
        <v>10000</v>
      </c>
    </row>
    <row r="33" spans="1:5" ht="92.25" customHeight="1">
      <c r="A33" s="57" t="s">
        <v>255</v>
      </c>
      <c r="B33" s="41" t="s">
        <v>109</v>
      </c>
      <c r="C33" s="60">
        <v>5000000</v>
      </c>
      <c r="D33" s="61"/>
      <c r="E33" s="40">
        <v>4297568.34</v>
      </c>
    </row>
    <row r="34" spans="1:5" ht="55.5" customHeight="1">
      <c r="A34" s="57" t="s">
        <v>256</v>
      </c>
      <c r="B34" s="41" t="s">
        <v>119</v>
      </c>
      <c r="C34" s="60"/>
      <c r="D34" s="61"/>
      <c r="E34" s="40">
        <v>430</v>
      </c>
    </row>
    <row r="35" spans="1:5" ht="55.5" customHeight="1">
      <c r="A35" s="57" t="s">
        <v>256</v>
      </c>
      <c r="B35" s="41" t="s">
        <v>259</v>
      </c>
      <c r="C35" s="60"/>
      <c r="D35" s="61"/>
      <c r="E35" s="40">
        <v>300</v>
      </c>
    </row>
    <row r="36" spans="1:5" ht="55.5" customHeight="1">
      <c r="A36" s="37" t="s">
        <v>61</v>
      </c>
      <c r="B36" s="41" t="s">
        <v>132</v>
      </c>
      <c r="C36" s="60"/>
      <c r="D36" s="61"/>
      <c r="E36" s="40">
        <v>-1719.1</v>
      </c>
    </row>
    <row r="37" spans="1:5" ht="55.5" customHeight="1">
      <c r="A37" s="37" t="s">
        <v>61</v>
      </c>
      <c r="B37" s="41" t="s">
        <v>117</v>
      </c>
      <c r="C37" s="60"/>
      <c r="D37" s="61"/>
      <c r="E37" s="40">
        <v>2441.41</v>
      </c>
    </row>
    <row r="38" spans="1:5" ht="55.5" customHeight="1">
      <c r="A38" s="37" t="s">
        <v>61</v>
      </c>
      <c r="B38" s="41" t="s">
        <v>120</v>
      </c>
      <c r="C38" s="60"/>
      <c r="D38" s="61"/>
      <c r="E38" s="40">
        <v>129.44</v>
      </c>
    </row>
    <row r="39" spans="1:5" ht="55.5" customHeight="1">
      <c r="A39" s="37" t="s">
        <v>61</v>
      </c>
      <c r="B39" s="41" t="s">
        <v>140</v>
      </c>
      <c r="C39" s="60"/>
      <c r="D39" s="61"/>
      <c r="E39" s="40">
        <v>22.83</v>
      </c>
    </row>
    <row r="40" spans="1:5" ht="55.5" customHeight="1">
      <c r="A40" s="37" t="s">
        <v>61</v>
      </c>
      <c r="B40" s="41" t="s">
        <v>118</v>
      </c>
      <c r="C40" s="60"/>
      <c r="D40" s="61"/>
      <c r="E40" s="40">
        <v>20136.3</v>
      </c>
    </row>
    <row r="41" spans="1:5" ht="55.5" customHeight="1">
      <c r="A41" s="37" t="s">
        <v>61</v>
      </c>
      <c r="B41" s="41" t="s">
        <v>221</v>
      </c>
      <c r="C41" s="60"/>
      <c r="D41" s="62"/>
      <c r="E41" s="40">
        <v>14</v>
      </c>
    </row>
    <row r="42" spans="1:5" ht="55.5" customHeight="1">
      <c r="A42" s="37" t="s">
        <v>61</v>
      </c>
      <c r="B42" s="41" t="s">
        <v>131</v>
      </c>
      <c r="C42" s="60"/>
      <c r="D42" s="62"/>
      <c r="E42" s="40">
        <v>400</v>
      </c>
    </row>
    <row r="43" spans="1:5" ht="33.75">
      <c r="A43" s="37" t="s">
        <v>16</v>
      </c>
      <c r="B43" s="41" t="s">
        <v>67</v>
      </c>
      <c r="C43" s="60">
        <v>2000000</v>
      </c>
      <c r="D43" s="61"/>
      <c r="E43" s="40">
        <v>1543788.08</v>
      </c>
    </row>
    <row r="44" spans="1:5" ht="33.75">
      <c r="A44" s="37" t="s">
        <v>16</v>
      </c>
      <c r="B44" s="41" t="s">
        <v>68</v>
      </c>
      <c r="C44" s="60"/>
      <c r="D44" s="61"/>
      <c r="E44" s="40">
        <v>7237.44</v>
      </c>
    </row>
    <row r="45" spans="1:5" ht="12.75">
      <c r="A45" s="37" t="s">
        <v>17</v>
      </c>
      <c r="B45" s="41" t="s">
        <v>69</v>
      </c>
      <c r="C45" s="60">
        <v>50000</v>
      </c>
      <c r="D45" s="61"/>
      <c r="E45" s="40">
        <v>55930.1</v>
      </c>
    </row>
    <row r="46" spans="1:5" ht="12.75">
      <c r="A46" s="37" t="s">
        <v>18</v>
      </c>
      <c r="B46" s="41" t="s">
        <v>70</v>
      </c>
      <c r="C46" s="60">
        <v>2950000</v>
      </c>
      <c r="D46" s="61"/>
      <c r="E46" s="40">
        <v>2239965.36</v>
      </c>
    </row>
    <row r="47" spans="1:5" ht="12.75">
      <c r="A47" s="37" t="s">
        <v>18</v>
      </c>
      <c r="B47" s="41" t="s">
        <v>71</v>
      </c>
      <c r="C47" s="60"/>
      <c r="D47" s="61"/>
      <c r="E47" s="40">
        <v>36171.46</v>
      </c>
    </row>
    <row r="48" spans="1:5" ht="56.25">
      <c r="A48" s="37" t="s">
        <v>19</v>
      </c>
      <c r="B48" s="41" t="s">
        <v>72</v>
      </c>
      <c r="C48" s="60">
        <v>12228518.05</v>
      </c>
      <c r="D48" s="61"/>
      <c r="E48" s="40">
        <v>8878776.5</v>
      </c>
    </row>
    <row r="49" spans="1:5" ht="56.25">
      <c r="A49" s="37" t="s">
        <v>19</v>
      </c>
      <c r="B49" s="41" t="s">
        <v>73</v>
      </c>
      <c r="C49" s="60"/>
      <c r="D49" s="61"/>
      <c r="E49" s="40">
        <v>56098.39</v>
      </c>
    </row>
    <row r="50" spans="1:5" ht="56.25">
      <c r="A50" s="37" t="s">
        <v>19</v>
      </c>
      <c r="B50" s="41" t="s">
        <v>240</v>
      </c>
      <c r="C50" s="60"/>
      <c r="D50" s="61"/>
      <c r="E50" s="40">
        <v>6572.4</v>
      </c>
    </row>
    <row r="51" spans="1:5" ht="56.25">
      <c r="A51" s="37" t="s">
        <v>20</v>
      </c>
      <c r="B51" s="41" t="s">
        <v>74</v>
      </c>
      <c r="C51" s="60">
        <v>2500000</v>
      </c>
      <c r="D51" s="61"/>
      <c r="E51" s="40">
        <v>1507379.26</v>
      </c>
    </row>
    <row r="52" spans="1:5" ht="57" customHeight="1">
      <c r="A52" s="37" t="s">
        <v>20</v>
      </c>
      <c r="B52" s="41" t="s">
        <v>130</v>
      </c>
      <c r="C52" s="60"/>
      <c r="D52" s="61"/>
      <c r="E52" s="40">
        <v>26839.61</v>
      </c>
    </row>
    <row r="53" spans="1:5" ht="57" customHeight="1">
      <c r="A53" s="37" t="s">
        <v>20</v>
      </c>
      <c r="B53" s="41" t="s">
        <v>260</v>
      </c>
      <c r="C53" s="60"/>
      <c r="D53" s="61"/>
      <c r="E53" s="40">
        <v>3000</v>
      </c>
    </row>
    <row r="54" spans="1:5" ht="33.75">
      <c r="A54" s="37" t="s">
        <v>121</v>
      </c>
      <c r="B54" s="41" t="s">
        <v>222</v>
      </c>
      <c r="C54" s="33"/>
      <c r="D54" s="47"/>
      <c r="E54" s="40">
        <v>-1631.85</v>
      </c>
    </row>
    <row r="55" spans="1:5" ht="33.75">
      <c r="A55" s="37" t="s">
        <v>121</v>
      </c>
      <c r="B55" s="41" t="s">
        <v>122</v>
      </c>
      <c r="C55" s="33"/>
      <c r="D55" s="47"/>
      <c r="E55" s="40">
        <v>-2130.95</v>
      </c>
    </row>
  </sheetData>
  <sheetProtection/>
  <mergeCells count="46">
    <mergeCell ref="C41:D41"/>
    <mergeCell ref="C42:D42"/>
    <mergeCell ref="C37:D37"/>
    <mergeCell ref="C34:D34"/>
    <mergeCell ref="C25:D25"/>
    <mergeCell ref="C33:D33"/>
    <mergeCell ref="C38:D38"/>
    <mergeCell ref="C36:D36"/>
    <mergeCell ref="C40:D40"/>
    <mergeCell ref="C52:D52"/>
    <mergeCell ref="C43:D43"/>
    <mergeCell ref="C48:D48"/>
    <mergeCell ref="C44:D44"/>
    <mergeCell ref="C49:D49"/>
    <mergeCell ref="C46:D46"/>
    <mergeCell ref="C47:D47"/>
    <mergeCell ref="C51:D51"/>
    <mergeCell ref="C50:D50"/>
    <mergeCell ref="C45:D45"/>
    <mergeCell ref="C20:D20"/>
    <mergeCell ref="C19:D19"/>
    <mergeCell ref="E9:E15"/>
    <mergeCell ref="C18:D18"/>
    <mergeCell ref="C17:D17"/>
    <mergeCell ref="C9:D15"/>
    <mergeCell ref="C16:D16"/>
    <mergeCell ref="A1:C1"/>
    <mergeCell ref="A2:C2"/>
    <mergeCell ref="A4:C4"/>
    <mergeCell ref="B6:D6"/>
    <mergeCell ref="A8:C8"/>
    <mergeCell ref="C35:D35"/>
    <mergeCell ref="A9:A15"/>
    <mergeCell ref="C26:D26"/>
    <mergeCell ref="C22:D22"/>
    <mergeCell ref="C28:D28"/>
    <mergeCell ref="C53:D53"/>
    <mergeCell ref="C27:D27"/>
    <mergeCell ref="C29:D29"/>
    <mergeCell ref="B9:B15"/>
    <mergeCell ref="C21:D21"/>
    <mergeCell ref="C39:D39"/>
    <mergeCell ref="C23:D23"/>
    <mergeCell ref="C31:D31"/>
    <mergeCell ref="C30:D30"/>
    <mergeCell ref="C32:D32"/>
  </mergeCells>
  <printOptions/>
  <pageMargins left="0.3937007874015748" right="0.3937007874015748" top="0.7874015748031497" bottom="0.3937007874015748" header="0" footer="0"/>
  <pageSetup fitToHeight="0" horizontalDpi="600" verticalDpi="600" orientation="portrait" pageOrder="overThenDown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8">
    <pageSetUpPr fitToPage="1"/>
  </sheetPr>
  <dimension ref="A2:E134"/>
  <sheetViews>
    <sheetView showGridLines="0" zoomScalePageLayoutView="0" workbookViewId="0" topLeftCell="A12">
      <selection activeCell="E12" sqref="E12"/>
    </sheetView>
  </sheetViews>
  <sheetFormatPr defaultColWidth="9.00390625" defaultRowHeight="12.75"/>
  <cols>
    <col min="1" max="1" width="45.75390625" style="0" customWidth="1"/>
    <col min="2" max="2" width="17.75390625" style="0" customWidth="1"/>
    <col min="3" max="3" width="7.00390625" style="0" customWidth="1"/>
    <col min="4" max="4" width="19.375" style="0" customWidth="1"/>
    <col min="5" max="5" width="18.75390625" style="0" customWidth="1"/>
  </cols>
  <sheetData>
    <row r="1" ht="12.75" customHeight="1"/>
    <row r="2" spans="1:5" ht="15" customHeight="1">
      <c r="A2" s="88" t="s">
        <v>7</v>
      </c>
      <c r="B2" s="88"/>
      <c r="C2" s="88"/>
      <c r="D2" s="88"/>
      <c r="E2" s="25"/>
    </row>
    <row r="3" spans="1:5" ht="13.5" customHeight="1" thickBot="1">
      <c r="A3" s="6"/>
      <c r="B3" s="8"/>
      <c r="C3" s="8"/>
      <c r="D3" s="7"/>
      <c r="E3" s="7"/>
    </row>
    <row r="4" spans="1:5" ht="9.75" customHeight="1">
      <c r="A4" s="89" t="s">
        <v>2</v>
      </c>
      <c r="B4" s="92" t="s">
        <v>9</v>
      </c>
      <c r="C4" s="93"/>
      <c r="D4" s="75" t="s">
        <v>5</v>
      </c>
      <c r="E4" s="110" t="s">
        <v>4</v>
      </c>
    </row>
    <row r="5" spans="1:5" ht="5.25" customHeight="1">
      <c r="A5" s="90"/>
      <c r="B5" s="94"/>
      <c r="C5" s="95"/>
      <c r="D5" s="76"/>
      <c r="E5" s="111"/>
    </row>
    <row r="6" spans="1:5" ht="9" customHeight="1">
      <c r="A6" s="90"/>
      <c r="B6" s="94"/>
      <c r="C6" s="95"/>
      <c r="D6" s="76"/>
      <c r="E6" s="111"/>
    </row>
    <row r="7" spans="1:5" ht="6" customHeight="1">
      <c r="A7" s="90"/>
      <c r="B7" s="94"/>
      <c r="C7" s="95"/>
      <c r="D7" s="76"/>
      <c r="E7" s="111"/>
    </row>
    <row r="8" spans="1:5" ht="6" customHeight="1">
      <c r="A8" s="90"/>
      <c r="B8" s="94"/>
      <c r="C8" s="95"/>
      <c r="D8" s="76"/>
      <c r="E8" s="111"/>
    </row>
    <row r="9" spans="1:5" ht="10.5" customHeight="1">
      <c r="A9" s="90"/>
      <c r="B9" s="94"/>
      <c r="C9" s="95"/>
      <c r="D9" s="76"/>
      <c r="E9" s="111"/>
    </row>
    <row r="10" spans="1:5" ht="3.75" customHeight="1" hidden="1">
      <c r="A10" s="90"/>
      <c r="B10" s="94"/>
      <c r="C10" s="95"/>
      <c r="D10" s="76"/>
      <c r="E10" s="27"/>
    </row>
    <row r="11" spans="1:5" ht="12.75" customHeight="1" hidden="1">
      <c r="A11" s="91"/>
      <c r="B11" s="96"/>
      <c r="C11" s="97"/>
      <c r="D11" s="77"/>
      <c r="E11" s="30"/>
    </row>
    <row r="12" spans="1:5" ht="13.5" customHeight="1" thickBot="1">
      <c r="A12" s="10">
        <v>1</v>
      </c>
      <c r="B12" s="108">
        <v>2</v>
      </c>
      <c r="C12" s="109"/>
      <c r="D12" s="12" t="s">
        <v>270</v>
      </c>
      <c r="E12" s="28" t="s">
        <v>0</v>
      </c>
    </row>
    <row r="13" spans="1:5" ht="12.75">
      <c r="A13" s="14" t="s">
        <v>26</v>
      </c>
      <c r="B13" s="106" t="s">
        <v>15</v>
      </c>
      <c r="C13" s="107"/>
      <c r="D13" s="15">
        <f>D15+D84+D57+D65+D71+D112+D115+D119+D126+D131</f>
        <v>173694904.75</v>
      </c>
      <c r="E13" s="15">
        <f>E15+E84+E57+E65+E71+E112+E115+E126+E131+E119</f>
        <v>52373849.5</v>
      </c>
    </row>
    <row r="14" spans="1:5" ht="12.75">
      <c r="A14" s="16" t="s">
        <v>27</v>
      </c>
      <c r="B14" s="98" t="s">
        <v>14</v>
      </c>
      <c r="C14" s="99"/>
      <c r="D14" s="17"/>
      <c r="E14" s="33"/>
    </row>
    <row r="15" spans="1:5" ht="12.75">
      <c r="A15" s="14" t="s">
        <v>28</v>
      </c>
      <c r="B15" s="106" t="s">
        <v>29</v>
      </c>
      <c r="C15" s="107"/>
      <c r="D15" s="15">
        <f>D19+D26+D49+D16</f>
        <v>15751000</v>
      </c>
      <c r="E15" s="15">
        <f>E19+E26+E49+E16</f>
        <v>9767427.79</v>
      </c>
    </row>
    <row r="16" spans="1:5" ht="33.75">
      <c r="A16" s="14" t="s">
        <v>93</v>
      </c>
      <c r="B16" s="104" t="s">
        <v>217</v>
      </c>
      <c r="C16" s="105"/>
      <c r="D16" s="15">
        <f>D17+D18</f>
        <v>700000</v>
      </c>
      <c r="E16" s="15">
        <f>E17+E18</f>
        <v>418401.12</v>
      </c>
    </row>
    <row r="17" spans="1:5" ht="12.75">
      <c r="A17" s="16" t="s">
        <v>30</v>
      </c>
      <c r="B17" s="98" t="s">
        <v>151</v>
      </c>
      <c r="C17" s="99"/>
      <c r="D17" s="17">
        <v>537634</v>
      </c>
      <c r="E17" s="17">
        <v>325543.05</v>
      </c>
    </row>
    <row r="18" spans="1:5" ht="12.75">
      <c r="A18" s="16" t="s">
        <v>31</v>
      </c>
      <c r="B18" s="98" t="s">
        <v>150</v>
      </c>
      <c r="C18" s="99"/>
      <c r="D18" s="17">
        <v>162366</v>
      </c>
      <c r="E18" s="17">
        <v>92858.07</v>
      </c>
    </row>
    <row r="19" spans="1:5" ht="45">
      <c r="A19" s="14" t="s">
        <v>40</v>
      </c>
      <c r="B19" s="106" t="s">
        <v>75</v>
      </c>
      <c r="C19" s="107"/>
      <c r="D19" s="15">
        <f>D22+D23+D24+D20+D21+D25</f>
        <v>1300000</v>
      </c>
      <c r="E19" s="15">
        <f>E22+E23+E24+E20+E21+E25</f>
        <v>785433.02</v>
      </c>
    </row>
    <row r="20" spans="1:5" ht="12.75">
      <c r="A20" s="16" t="s">
        <v>30</v>
      </c>
      <c r="B20" s="98" t="s">
        <v>152</v>
      </c>
      <c r="C20" s="99"/>
      <c r="D20" s="24">
        <v>846000</v>
      </c>
      <c r="E20" s="24">
        <v>564003.86</v>
      </c>
    </row>
    <row r="21" spans="1:5" ht="12.75">
      <c r="A21" s="16" t="s">
        <v>31</v>
      </c>
      <c r="B21" s="98" t="s">
        <v>153</v>
      </c>
      <c r="C21" s="99"/>
      <c r="D21" s="24">
        <v>255492</v>
      </c>
      <c r="E21" s="24">
        <v>170329.16</v>
      </c>
    </row>
    <row r="22" spans="1:5" ht="12.75">
      <c r="A22" s="16" t="s">
        <v>32</v>
      </c>
      <c r="B22" s="98" t="s">
        <v>157</v>
      </c>
      <c r="C22" s="99"/>
      <c r="D22" s="17">
        <v>10600</v>
      </c>
      <c r="E22" s="17">
        <v>7100</v>
      </c>
    </row>
    <row r="23" spans="1:5" ht="12.75">
      <c r="A23" s="16" t="s">
        <v>36</v>
      </c>
      <c r="B23" s="98" t="s">
        <v>158</v>
      </c>
      <c r="C23" s="99"/>
      <c r="D23" s="17">
        <v>44908</v>
      </c>
      <c r="E23" s="17"/>
    </row>
    <row r="24" spans="1:5" ht="12.75">
      <c r="A24" s="16" t="s">
        <v>39</v>
      </c>
      <c r="B24" s="98" t="s">
        <v>159</v>
      </c>
      <c r="C24" s="99"/>
      <c r="D24" s="17">
        <v>99000</v>
      </c>
      <c r="E24" s="17"/>
    </row>
    <row r="25" spans="1:5" ht="22.5">
      <c r="A25" s="16" t="s">
        <v>46</v>
      </c>
      <c r="B25" s="98" t="s">
        <v>141</v>
      </c>
      <c r="C25" s="99"/>
      <c r="D25" s="17">
        <v>44000</v>
      </c>
      <c r="E25" s="17">
        <v>44000</v>
      </c>
    </row>
    <row r="26" spans="1:5" ht="45">
      <c r="A26" s="14" t="s">
        <v>41</v>
      </c>
      <c r="B26" s="106" t="s">
        <v>76</v>
      </c>
      <c r="C26" s="107"/>
      <c r="D26" s="15">
        <f>D27</f>
        <v>8251000</v>
      </c>
      <c r="E26" s="15">
        <f>E27</f>
        <v>5240685.149999999</v>
      </c>
    </row>
    <row r="27" spans="1:5" ht="12.75">
      <c r="A27" s="42" t="s">
        <v>91</v>
      </c>
      <c r="B27" s="100" t="s">
        <v>92</v>
      </c>
      <c r="C27" s="101"/>
      <c r="D27" s="43">
        <f>D28+D32+D38+D37+D48</f>
        <v>8251000</v>
      </c>
      <c r="E27" s="43">
        <f>E28+E32+E38+E37+E48</f>
        <v>5240685.149999999</v>
      </c>
    </row>
    <row r="28" spans="1:5" s="53" customFormat="1" ht="12.75">
      <c r="A28" s="42" t="s">
        <v>210</v>
      </c>
      <c r="B28" s="100" t="s">
        <v>211</v>
      </c>
      <c r="C28" s="101"/>
      <c r="D28" s="43">
        <f>SUM(D29:D31)</f>
        <v>5657290</v>
      </c>
      <c r="E28" s="43">
        <f>SUM(E29:E31)</f>
        <v>3844380.9200000004</v>
      </c>
    </row>
    <row r="29" spans="1:5" ht="12.75">
      <c r="A29" s="16" t="s">
        <v>30</v>
      </c>
      <c r="B29" s="98" t="s">
        <v>154</v>
      </c>
      <c r="C29" s="99"/>
      <c r="D29" s="17">
        <v>4345100</v>
      </c>
      <c r="E29" s="17">
        <v>2970287.74</v>
      </c>
    </row>
    <row r="30" spans="1:5" ht="12.75">
      <c r="A30" s="16" t="s">
        <v>31</v>
      </c>
      <c r="B30" s="98" t="s">
        <v>160</v>
      </c>
      <c r="C30" s="99"/>
      <c r="D30" s="17">
        <v>1312090</v>
      </c>
      <c r="E30" s="17">
        <v>873993.18</v>
      </c>
    </row>
    <row r="31" spans="1:5" s="56" customFormat="1" ht="12.75">
      <c r="A31" s="22" t="s">
        <v>116</v>
      </c>
      <c r="B31" s="102" t="s">
        <v>161</v>
      </c>
      <c r="C31" s="103"/>
      <c r="D31" s="24">
        <v>100</v>
      </c>
      <c r="E31" s="24">
        <v>100</v>
      </c>
    </row>
    <row r="32" spans="1:5" s="45" customFormat="1" ht="21">
      <c r="A32" s="42" t="s">
        <v>212</v>
      </c>
      <c r="B32" s="100" t="s">
        <v>213</v>
      </c>
      <c r="C32" s="101"/>
      <c r="D32" s="43">
        <f>SUM(D33:D36)</f>
        <v>774814.55</v>
      </c>
      <c r="E32" s="43">
        <f>SUM(E33:E36)</f>
        <v>469769.74</v>
      </c>
    </row>
    <row r="33" spans="1:5" ht="12.75">
      <c r="A33" s="16" t="s">
        <v>32</v>
      </c>
      <c r="B33" s="98" t="s">
        <v>162</v>
      </c>
      <c r="C33" s="99"/>
      <c r="D33" s="17">
        <v>120000</v>
      </c>
      <c r="E33" s="17">
        <v>87727.87</v>
      </c>
    </row>
    <row r="34" spans="1:5" ht="12.75">
      <c r="A34" s="16" t="s">
        <v>36</v>
      </c>
      <c r="B34" s="98" t="s">
        <v>168</v>
      </c>
      <c r="C34" s="99"/>
      <c r="D34" s="17">
        <v>421000</v>
      </c>
      <c r="E34" s="17">
        <v>189326.24</v>
      </c>
    </row>
    <row r="35" spans="1:5" ht="12.75">
      <c r="A35" s="16" t="s">
        <v>38</v>
      </c>
      <c r="B35" s="98" t="s">
        <v>171</v>
      </c>
      <c r="C35" s="99"/>
      <c r="D35" s="17">
        <v>133814.55</v>
      </c>
      <c r="E35" s="17">
        <v>132034.82</v>
      </c>
    </row>
    <row r="36" spans="1:5" ht="12.75">
      <c r="A36" s="16" t="s">
        <v>39</v>
      </c>
      <c r="B36" s="98" t="s">
        <v>172</v>
      </c>
      <c r="C36" s="99"/>
      <c r="D36" s="17">
        <v>100000</v>
      </c>
      <c r="E36" s="17">
        <v>60680.81</v>
      </c>
    </row>
    <row r="37" spans="1:5" s="45" customFormat="1" ht="12.75">
      <c r="A37" s="42" t="s">
        <v>35</v>
      </c>
      <c r="B37" s="100" t="s">
        <v>167</v>
      </c>
      <c r="C37" s="101"/>
      <c r="D37" s="43">
        <v>170551.48</v>
      </c>
      <c r="E37" s="43">
        <v>43165.1</v>
      </c>
    </row>
    <row r="38" spans="1:5" s="53" customFormat="1" ht="31.5">
      <c r="A38" s="42" t="s">
        <v>214</v>
      </c>
      <c r="B38" s="100" t="s">
        <v>215</v>
      </c>
      <c r="C38" s="101"/>
      <c r="D38" s="43">
        <f>SUM(D39:D47)</f>
        <v>1548343.97</v>
      </c>
      <c r="E38" s="43">
        <f>SUM(E39:E47)</f>
        <v>819612.68</v>
      </c>
    </row>
    <row r="39" spans="1:5" ht="12.75">
      <c r="A39" s="16" t="s">
        <v>32</v>
      </c>
      <c r="B39" s="98" t="s">
        <v>163</v>
      </c>
      <c r="C39" s="99"/>
      <c r="D39" s="17">
        <v>30000</v>
      </c>
      <c r="E39" s="17">
        <v>2911.33</v>
      </c>
    </row>
    <row r="40" spans="1:5" ht="12.75">
      <c r="A40" s="16" t="s">
        <v>33</v>
      </c>
      <c r="B40" s="98" t="s">
        <v>164</v>
      </c>
      <c r="C40" s="99"/>
      <c r="D40" s="17">
        <v>25000</v>
      </c>
      <c r="E40" s="17">
        <v>6690</v>
      </c>
    </row>
    <row r="41" spans="1:5" ht="12.75">
      <c r="A41" s="16" t="s">
        <v>34</v>
      </c>
      <c r="B41" s="98" t="s">
        <v>165</v>
      </c>
      <c r="C41" s="99"/>
      <c r="D41" s="17">
        <v>220000</v>
      </c>
      <c r="E41" s="17">
        <v>75966.98</v>
      </c>
    </row>
    <row r="42" spans="1:5" ht="12.75">
      <c r="A42" s="16" t="s">
        <v>113</v>
      </c>
      <c r="B42" s="98" t="s">
        <v>166</v>
      </c>
      <c r="C42" s="99"/>
      <c r="D42" s="17">
        <v>271843.97</v>
      </c>
      <c r="E42" s="17">
        <v>172782.18</v>
      </c>
    </row>
    <row r="43" spans="1:5" ht="12.75">
      <c r="A43" s="16" t="s">
        <v>35</v>
      </c>
      <c r="B43" s="98" t="s">
        <v>205</v>
      </c>
      <c r="C43" s="99"/>
      <c r="D43" s="17">
        <v>50000</v>
      </c>
      <c r="E43" s="17">
        <v>16335</v>
      </c>
    </row>
    <row r="44" spans="1:5" ht="12.75">
      <c r="A44" s="16" t="s">
        <v>36</v>
      </c>
      <c r="B44" s="98" t="s">
        <v>169</v>
      </c>
      <c r="C44" s="99"/>
      <c r="D44" s="17">
        <v>381500</v>
      </c>
      <c r="E44" s="17">
        <v>229517.76</v>
      </c>
    </row>
    <row r="45" spans="1:5" ht="12.75">
      <c r="A45" s="16" t="s">
        <v>37</v>
      </c>
      <c r="B45" s="98" t="s">
        <v>204</v>
      </c>
      <c r="C45" s="99"/>
      <c r="D45" s="17">
        <v>100000</v>
      </c>
      <c r="E45" s="17">
        <v>19251.26</v>
      </c>
    </row>
    <row r="46" spans="1:5" ht="12.75">
      <c r="A46" s="16" t="s">
        <v>38</v>
      </c>
      <c r="B46" s="98" t="s">
        <v>173</v>
      </c>
      <c r="C46" s="99"/>
      <c r="D46" s="17">
        <v>150000</v>
      </c>
      <c r="E46" s="17">
        <v>28763.81</v>
      </c>
    </row>
    <row r="47" spans="1:5" ht="12.75">
      <c r="A47" s="16" t="s">
        <v>39</v>
      </c>
      <c r="B47" s="98" t="s">
        <v>174</v>
      </c>
      <c r="C47" s="99"/>
      <c r="D47" s="17">
        <v>320000</v>
      </c>
      <c r="E47" s="17">
        <v>267394.36</v>
      </c>
    </row>
    <row r="48" spans="1:5" s="45" customFormat="1" ht="12.75">
      <c r="A48" s="52" t="s">
        <v>37</v>
      </c>
      <c r="B48" s="100" t="s">
        <v>170</v>
      </c>
      <c r="C48" s="101"/>
      <c r="D48" s="43">
        <v>100000</v>
      </c>
      <c r="E48" s="43">
        <v>63756.71</v>
      </c>
    </row>
    <row r="49" spans="1:5" s="44" customFormat="1" ht="12.75">
      <c r="A49" s="19" t="s">
        <v>42</v>
      </c>
      <c r="B49" s="104" t="s">
        <v>77</v>
      </c>
      <c r="C49" s="105"/>
      <c r="D49" s="21">
        <f>SUM(D51:D56)</f>
        <v>5500000</v>
      </c>
      <c r="E49" s="21">
        <f>SUM(E51:E56)</f>
        <v>3322908.5</v>
      </c>
    </row>
    <row r="50" spans="1:5" s="53" customFormat="1" ht="31.5">
      <c r="A50" s="42" t="s">
        <v>214</v>
      </c>
      <c r="B50" s="100" t="s">
        <v>216</v>
      </c>
      <c r="C50" s="101"/>
      <c r="D50" s="43">
        <f>SUM(D51:D55)</f>
        <v>500000</v>
      </c>
      <c r="E50" s="43">
        <f>SUM(E51:E55)</f>
        <v>346408.5</v>
      </c>
    </row>
    <row r="51" spans="1:5" ht="14.25" customHeight="1">
      <c r="A51" s="16" t="s">
        <v>33</v>
      </c>
      <c r="B51" s="98" t="s">
        <v>175</v>
      </c>
      <c r="C51" s="99"/>
      <c r="D51" s="17">
        <v>180000</v>
      </c>
      <c r="E51" s="17">
        <v>100700</v>
      </c>
    </row>
    <row r="52" spans="1:5" ht="14.25" customHeight="1">
      <c r="A52" s="16" t="s">
        <v>35</v>
      </c>
      <c r="B52" s="98" t="s">
        <v>206</v>
      </c>
      <c r="C52" s="99"/>
      <c r="D52" s="17">
        <v>73425</v>
      </c>
      <c r="E52" s="17">
        <v>73425</v>
      </c>
    </row>
    <row r="53" spans="1:5" ht="12.75">
      <c r="A53" s="16" t="s">
        <v>36</v>
      </c>
      <c r="B53" s="98" t="s">
        <v>176</v>
      </c>
      <c r="C53" s="99"/>
      <c r="D53" s="17">
        <v>34540</v>
      </c>
      <c r="E53" s="17">
        <v>8000</v>
      </c>
    </row>
    <row r="54" spans="1:5" ht="12.75">
      <c r="A54" s="16" t="s">
        <v>37</v>
      </c>
      <c r="B54" s="98" t="s">
        <v>177</v>
      </c>
      <c r="C54" s="99"/>
      <c r="D54" s="17">
        <v>112035</v>
      </c>
      <c r="E54" s="17">
        <v>104283.5</v>
      </c>
    </row>
    <row r="55" spans="1:5" ht="12.75">
      <c r="A55" s="16" t="s">
        <v>39</v>
      </c>
      <c r="B55" s="98" t="s">
        <v>178</v>
      </c>
      <c r="C55" s="99"/>
      <c r="D55" s="17">
        <v>100000</v>
      </c>
      <c r="E55" s="17">
        <v>60000</v>
      </c>
    </row>
    <row r="56" spans="1:5" s="53" customFormat="1" ht="33.75">
      <c r="A56" s="22" t="s">
        <v>110</v>
      </c>
      <c r="B56" s="102" t="s">
        <v>133</v>
      </c>
      <c r="C56" s="103"/>
      <c r="D56" s="24">
        <v>5000000</v>
      </c>
      <c r="E56" s="24">
        <v>2976500</v>
      </c>
    </row>
    <row r="57" spans="1:5" ht="22.5">
      <c r="A57" s="14" t="s">
        <v>78</v>
      </c>
      <c r="B57" s="106" t="s">
        <v>79</v>
      </c>
      <c r="C57" s="107"/>
      <c r="D57" s="15">
        <f>SUM(D58:D64)</f>
        <v>399989</v>
      </c>
      <c r="E57" s="15">
        <f>SUM(E58:E64)</f>
        <v>249421.12</v>
      </c>
    </row>
    <row r="58" spans="1:5" ht="12.75">
      <c r="A58" s="16" t="s">
        <v>30</v>
      </c>
      <c r="B58" s="98" t="s">
        <v>155</v>
      </c>
      <c r="C58" s="99"/>
      <c r="D58" s="17">
        <v>271443.83</v>
      </c>
      <c r="E58" s="17">
        <v>182049.27</v>
      </c>
    </row>
    <row r="59" spans="1:5" ht="12.75">
      <c r="A59" s="16" t="s">
        <v>31</v>
      </c>
      <c r="B59" s="98" t="s">
        <v>156</v>
      </c>
      <c r="C59" s="99"/>
      <c r="D59" s="17">
        <v>81976.04</v>
      </c>
      <c r="E59" s="17">
        <v>52471.85</v>
      </c>
    </row>
    <row r="60" spans="1:5" ht="12.75">
      <c r="A60" s="16" t="s">
        <v>36</v>
      </c>
      <c r="B60" s="98" t="s">
        <v>181</v>
      </c>
      <c r="C60" s="99"/>
      <c r="D60" s="17">
        <v>16700</v>
      </c>
      <c r="E60" s="17">
        <v>14900</v>
      </c>
    </row>
    <row r="61" spans="1:5" ht="12.75">
      <c r="A61" s="16" t="s">
        <v>39</v>
      </c>
      <c r="B61" s="98" t="s">
        <v>182</v>
      </c>
      <c r="C61" s="99"/>
      <c r="D61" s="17">
        <v>7793.13</v>
      </c>
      <c r="E61" s="17"/>
    </row>
    <row r="62" spans="1:5" ht="12.75">
      <c r="A62" s="16" t="s">
        <v>32</v>
      </c>
      <c r="B62" s="98" t="s">
        <v>179</v>
      </c>
      <c r="C62" s="99"/>
      <c r="D62" s="17">
        <v>3300</v>
      </c>
      <c r="E62" s="17"/>
    </row>
    <row r="63" spans="1:5" ht="12.75">
      <c r="A63" s="16" t="s">
        <v>33</v>
      </c>
      <c r="B63" s="98" t="s">
        <v>180</v>
      </c>
      <c r="C63" s="99"/>
      <c r="D63" s="17">
        <v>9720</v>
      </c>
      <c r="E63" s="17"/>
    </row>
    <row r="64" spans="1:5" ht="12.75">
      <c r="A64" s="16" t="s">
        <v>39</v>
      </c>
      <c r="B64" s="98" t="s">
        <v>183</v>
      </c>
      <c r="C64" s="99"/>
      <c r="D64" s="17">
        <v>9056</v>
      </c>
      <c r="E64" s="17"/>
    </row>
    <row r="65" spans="1:5" ht="45">
      <c r="A65" s="14" t="s">
        <v>80</v>
      </c>
      <c r="B65" s="106" t="s">
        <v>81</v>
      </c>
      <c r="C65" s="107"/>
      <c r="D65" s="15">
        <f>D66+D69</f>
        <v>1043751.94</v>
      </c>
      <c r="E65" s="15">
        <f>E66+E69</f>
        <v>143274.34</v>
      </c>
    </row>
    <row r="66" spans="1:5" s="45" customFormat="1" ht="21">
      <c r="A66" s="42" t="s">
        <v>95</v>
      </c>
      <c r="B66" s="100" t="s">
        <v>94</v>
      </c>
      <c r="C66" s="101"/>
      <c r="D66" s="43">
        <f>D67+D68</f>
        <v>996251.94</v>
      </c>
      <c r="E66" s="43">
        <f>E67+E68</f>
        <v>143274.34</v>
      </c>
    </row>
    <row r="67" spans="1:5" ht="12.75">
      <c r="A67" s="16" t="s">
        <v>35</v>
      </c>
      <c r="B67" s="98" t="s">
        <v>227</v>
      </c>
      <c r="C67" s="99"/>
      <c r="D67" s="17">
        <v>952479.94</v>
      </c>
      <c r="E67" s="17">
        <v>99502.34</v>
      </c>
    </row>
    <row r="68" spans="1:5" ht="12.75">
      <c r="A68" s="16" t="s">
        <v>39</v>
      </c>
      <c r="B68" s="98" t="s">
        <v>228</v>
      </c>
      <c r="C68" s="99"/>
      <c r="D68" s="17">
        <v>43772</v>
      </c>
      <c r="E68" s="17">
        <v>43772</v>
      </c>
    </row>
    <row r="69" spans="1:5" s="45" customFormat="1" ht="12.75">
      <c r="A69" s="42" t="s">
        <v>96</v>
      </c>
      <c r="B69" s="100" t="s">
        <v>97</v>
      </c>
      <c r="C69" s="101"/>
      <c r="D69" s="43">
        <f>D70</f>
        <v>47500</v>
      </c>
      <c r="E69" s="43">
        <f>E70</f>
        <v>0</v>
      </c>
    </row>
    <row r="70" spans="1:5" ht="12.75">
      <c r="A70" s="16" t="s">
        <v>37</v>
      </c>
      <c r="B70" s="98" t="s">
        <v>184</v>
      </c>
      <c r="C70" s="99"/>
      <c r="D70" s="17">
        <v>47500</v>
      </c>
      <c r="E70" s="17"/>
    </row>
    <row r="71" spans="1:5" ht="12.75">
      <c r="A71" s="14" t="s">
        <v>100</v>
      </c>
      <c r="B71" s="106" t="s">
        <v>99</v>
      </c>
      <c r="C71" s="107"/>
      <c r="D71" s="15">
        <f>D72+D80+D74</f>
        <v>17000402.75</v>
      </c>
      <c r="E71" s="15">
        <f>E72+E80+E74</f>
        <v>2870282.07</v>
      </c>
    </row>
    <row r="72" spans="1:5" ht="12.75">
      <c r="A72" s="42" t="s">
        <v>98</v>
      </c>
      <c r="B72" s="100" t="s">
        <v>201</v>
      </c>
      <c r="C72" s="101"/>
      <c r="D72" s="43">
        <f>D73</f>
        <v>50000</v>
      </c>
      <c r="E72" s="43">
        <f>E73</f>
        <v>0</v>
      </c>
    </row>
    <row r="73" spans="1:5" ht="33.75">
      <c r="A73" s="16" t="s">
        <v>110</v>
      </c>
      <c r="B73" s="102" t="s">
        <v>185</v>
      </c>
      <c r="C73" s="103"/>
      <c r="D73" s="17">
        <v>50000</v>
      </c>
      <c r="E73" s="17"/>
    </row>
    <row r="74" spans="1:5" ht="12.75">
      <c r="A74" s="42" t="s">
        <v>134</v>
      </c>
      <c r="B74" s="100" t="s">
        <v>135</v>
      </c>
      <c r="C74" s="101"/>
      <c r="D74" s="21">
        <f>D77+D79+D76+D75+D78</f>
        <v>9955809.01</v>
      </c>
      <c r="E74" s="21">
        <f>E77+E79+E76+E75+E78</f>
        <v>1091825.16</v>
      </c>
    </row>
    <row r="75" spans="1:5" ht="12.75">
      <c r="A75" s="16" t="s">
        <v>35</v>
      </c>
      <c r="B75" s="98" t="s">
        <v>252</v>
      </c>
      <c r="C75" s="99"/>
      <c r="D75" s="24">
        <v>5405146</v>
      </c>
      <c r="E75" s="24">
        <v>549380</v>
      </c>
    </row>
    <row r="76" spans="1:5" ht="12.75">
      <c r="A76" s="16" t="s">
        <v>35</v>
      </c>
      <c r="B76" s="98" t="s">
        <v>253</v>
      </c>
      <c r="C76" s="99"/>
      <c r="D76" s="24">
        <v>1332928</v>
      </c>
      <c r="E76" s="24"/>
    </row>
    <row r="77" spans="1:5" ht="12.75">
      <c r="A77" s="16" t="s">
        <v>35</v>
      </c>
      <c r="B77" s="98" t="s">
        <v>265</v>
      </c>
      <c r="C77" s="99"/>
      <c r="D77" s="24">
        <v>1754628.75</v>
      </c>
      <c r="E77" s="17"/>
    </row>
    <row r="78" spans="1:5" ht="12.75">
      <c r="A78" s="16" t="s">
        <v>36</v>
      </c>
      <c r="B78" s="98" t="s">
        <v>266</v>
      </c>
      <c r="C78" s="99"/>
      <c r="D78" s="24">
        <v>97406.26</v>
      </c>
      <c r="E78" s="17">
        <v>97406.26</v>
      </c>
    </row>
    <row r="79" spans="1:5" ht="12.75">
      <c r="A79" s="16" t="s">
        <v>35</v>
      </c>
      <c r="B79" s="98" t="s">
        <v>229</v>
      </c>
      <c r="C79" s="99"/>
      <c r="D79" s="24">
        <v>1365700</v>
      </c>
      <c r="E79" s="17">
        <v>445038.9</v>
      </c>
    </row>
    <row r="80" spans="1:5" ht="22.5" customHeight="1">
      <c r="A80" s="42" t="s">
        <v>102</v>
      </c>
      <c r="B80" s="100" t="s">
        <v>115</v>
      </c>
      <c r="C80" s="101"/>
      <c r="D80" s="43">
        <f>D81+D82</f>
        <v>6994593.74</v>
      </c>
      <c r="E80" s="43">
        <f>E81+E83</f>
        <v>1778456.91</v>
      </c>
    </row>
    <row r="81" spans="1:5" ht="12.75">
      <c r="A81" s="16" t="s">
        <v>36</v>
      </c>
      <c r="B81" s="98" t="s">
        <v>186</v>
      </c>
      <c r="C81" s="99"/>
      <c r="D81" s="17">
        <v>6494593.74</v>
      </c>
      <c r="E81" s="17">
        <v>1479956.91</v>
      </c>
    </row>
    <row r="82" spans="1:5" s="45" customFormat="1" ht="21">
      <c r="A82" s="42" t="s">
        <v>103</v>
      </c>
      <c r="B82" s="100" t="s">
        <v>104</v>
      </c>
      <c r="C82" s="101"/>
      <c r="D82" s="43">
        <f>D83</f>
        <v>500000</v>
      </c>
      <c r="E82" s="43">
        <f>E83</f>
        <v>298500</v>
      </c>
    </row>
    <row r="83" spans="1:5" ht="12.75">
      <c r="A83" s="16" t="s">
        <v>36</v>
      </c>
      <c r="B83" s="98" t="s">
        <v>187</v>
      </c>
      <c r="C83" s="99"/>
      <c r="D83" s="17">
        <v>500000</v>
      </c>
      <c r="E83" s="17">
        <v>298500</v>
      </c>
    </row>
    <row r="84" spans="1:5" ht="12.75">
      <c r="A84" s="14" t="s">
        <v>43</v>
      </c>
      <c r="B84" s="106" t="s">
        <v>82</v>
      </c>
      <c r="C84" s="107"/>
      <c r="D84" s="15">
        <f>D89+D99+D85+D110</f>
        <v>122913015.13</v>
      </c>
      <c r="E84" s="15">
        <f>E89+E99+E85+E110</f>
        <v>29855523.39</v>
      </c>
    </row>
    <row r="85" spans="1:5" ht="11.25" customHeight="1">
      <c r="A85" s="14" t="s">
        <v>136</v>
      </c>
      <c r="B85" s="104" t="s">
        <v>137</v>
      </c>
      <c r="C85" s="105"/>
      <c r="D85" s="15">
        <f>D88+D87+D86</f>
        <v>19972376</v>
      </c>
      <c r="E85" s="15">
        <f>E88+E87+E86</f>
        <v>295161.17</v>
      </c>
    </row>
    <row r="86" spans="1:5" ht="33.75">
      <c r="A86" s="22" t="s">
        <v>110</v>
      </c>
      <c r="B86" s="98" t="s">
        <v>269</v>
      </c>
      <c r="C86" s="99"/>
      <c r="D86" s="24">
        <v>5000000</v>
      </c>
      <c r="E86" s="15"/>
    </row>
    <row r="87" spans="1:5" ht="33.75">
      <c r="A87" s="22" t="s">
        <v>110</v>
      </c>
      <c r="B87" s="98" t="s">
        <v>268</v>
      </c>
      <c r="C87" s="99"/>
      <c r="D87" s="24">
        <v>14677176</v>
      </c>
      <c r="E87" s="15"/>
    </row>
    <row r="88" spans="1:5" ht="12.75">
      <c r="A88" s="16" t="s">
        <v>36</v>
      </c>
      <c r="B88" s="98" t="s">
        <v>230</v>
      </c>
      <c r="C88" s="99"/>
      <c r="D88" s="24">
        <v>295200</v>
      </c>
      <c r="E88" s="24">
        <v>295161.17</v>
      </c>
    </row>
    <row r="89" spans="1:5" ht="12.75">
      <c r="A89" s="14" t="s">
        <v>44</v>
      </c>
      <c r="B89" s="106" t="s">
        <v>89</v>
      </c>
      <c r="C89" s="107"/>
      <c r="D89" s="15">
        <f>D92+D90+D91+D93</f>
        <v>79493739.13</v>
      </c>
      <c r="E89" s="15">
        <f>E92+E90+E91+E93</f>
        <v>21707923.41</v>
      </c>
    </row>
    <row r="90" spans="1:5" ht="12.75">
      <c r="A90" s="16" t="s">
        <v>38</v>
      </c>
      <c r="B90" s="102" t="s">
        <v>200</v>
      </c>
      <c r="C90" s="103"/>
      <c r="D90" s="24">
        <v>5572900</v>
      </c>
      <c r="E90" s="24">
        <v>3727240</v>
      </c>
    </row>
    <row r="91" spans="1:5" ht="12.75">
      <c r="A91" s="16" t="s">
        <v>38</v>
      </c>
      <c r="B91" s="102" t="s">
        <v>254</v>
      </c>
      <c r="C91" s="103"/>
      <c r="D91" s="24">
        <v>37775700</v>
      </c>
      <c r="E91" s="24"/>
    </row>
    <row r="92" spans="1:5" s="45" customFormat="1" ht="33.75">
      <c r="A92" s="16" t="s">
        <v>110</v>
      </c>
      <c r="B92" s="102" t="s">
        <v>142</v>
      </c>
      <c r="C92" s="103"/>
      <c r="D92" s="24">
        <v>3832039.13</v>
      </c>
      <c r="E92" s="46">
        <v>3832039.13</v>
      </c>
    </row>
    <row r="93" spans="1:5" s="45" customFormat="1" ht="12.75">
      <c r="A93" s="42" t="s">
        <v>105</v>
      </c>
      <c r="B93" s="100" t="s">
        <v>106</v>
      </c>
      <c r="C93" s="101"/>
      <c r="D93" s="43">
        <f>SUM(D94:D98)</f>
        <v>32313100</v>
      </c>
      <c r="E93" s="43">
        <f>SUM(E94:E98)</f>
        <v>14148644.280000001</v>
      </c>
    </row>
    <row r="94" spans="1:5" s="45" customFormat="1" ht="12.75">
      <c r="A94" s="16" t="s">
        <v>113</v>
      </c>
      <c r="B94" s="98" t="s">
        <v>264</v>
      </c>
      <c r="C94" s="99"/>
      <c r="D94" s="24">
        <v>500000</v>
      </c>
      <c r="E94" s="24">
        <v>199979.2</v>
      </c>
    </row>
    <row r="95" spans="1:5" ht="12.75">
      <c r="A95" s="16" t="s">
        <v>35</v>
      </c>
      <c r="B95" s="98" t="s">
        <v>199</v>
      </c>
      <c r="C95" s="99"/>
      <c r="D95" s="17">
        <v>9813100</v>
      </c>
      <c r="E95" s="17">
        <v>2360708.81</v>
      </c>
    </row>
    <row r="96" spans="1:5" ht="12.75">
      <c r="A96" s="16" t="s">
        <v>38</v>
      </c>
      <c r="B96" s="98" t="s">
        <v>207</v>
      </c>
      <c r="C96" s="99"/>
      <c r="D96" s="17">
        <v>3500000</v>
      </c>
      <c r="E96" s="17">
        <v>3330073.61</v>
      </c>
    </row>
    <row r="97" spans="1:5" ht="12.75">
      <c r="A97" s="16" t="s">
        <v>39</v>
      </c>
      <c r="B97" s="98" t="s">
        <v>208</v>
      </c>
      <c r="C97" s="99"/>
      <c r="D97" s="17">
        <v>10500000</v>
      </c>
      <c r="E97" s="17">
        <v>4660063.09</v>
      </c>
    </row>
    <row r="98" spans="1:5" ht="12.75">
      <c r="A98" s="16" t="s">
        <v>38</v>
      </c>
      <c r="B98" s="98" t="s">
        <v>188</v>
      </c>
      <c r="C98" s="99"/>
      <c r="D98" s="17">
        <v>8000000</v>
      </c>
      <c r="E98" s="17">
        <v>3597819.57</v>
      </c>
    </row>
    <row r="99" spans="1:5" ht="12.75">
      <c r="A99" s="14" t="s">
        <v>45</v>
      </c>
      <c r="B99" s="106" t="s">
        <v>90</v>
      </c>
      <c r="C99" s="107"/>
      <c r="D99" s="15">
        <f>D100+D106+D104</f>
        <v>11267700</v>
      </c>
      <c r="E99" s="15">
        <f>E100+E106+E104</f>
        <v>3752438.81</v>
      </c>
    </row>
    <row r="100" spans="1:5" ht="12.75">
      <c r="A100" s="42" t="s">
        <v>107</v>
      </c>
      <c r="B100" s="100" t="s">
        <v>209</v>
      </c>
      <c r="C100" s="101"/>
      <c r="D100" s="43">
        <f>SUM(D101:D103)</f>
        <v>2100000</v>
      </c>
      <c r="E100" s="43">
        <f>SUM(E101:E103)</f>
        <v>1168867.6300000001</v>
      </c>
    </row>
    <row r="101" spans="1:5" ht="12.75">
      <c r="A101" s="16" t="s">
        <v>35</v>
      </c>
      <c r="B101" s="98" t="s">
        <v>197</v>
      </c>
      <c r="C101" s="99"/>
      <c r="D101" s="17">
        <v>1007000</v>
      </c>
      <c r="E101" s="17">
        <v>677833.31</v>
      </c>
    </row>
    <row r="102" spans="1:5" ht="12.75">
      <c r="A102" s="16" t="s">
        <v>39</v>
      </c>
      <c r="B102" s="98" t="s">
        <v>198</v>
      </c>
      <c r="C102" s="99"/>
      <c r="D102" s="17">
        <v>193000</v>
      </c>
      <c r="E102" s="17">
        <v>6436.18</v>
      </c>
    </row>
    <row r="103" spans="1:5" ht="12.75">
      <c r="A103" s="16" t="s">
        <v>34</v>
      </c>
      <c r="B103" s="98" t="s">
        <v>189</v>
      </c>
      <c r="C103" s="99"/>
      <c r="D103" s="17">
        <v>900000</v>
      </c>
      <c r="E103" s="17">
        <v>484598.14</v>
      </c>
    </row>
    <row r="104" spans="1:5" ht="12.75">
      <c r="A104" s="55" t="s">
        <v>231</v>
      </c>
      <c r="B104" s="100" t="s">
        <v>233</v>
      </c>
      <c r="C104" s="101"/>
      <c r="D104" s="21">
        <f>D105</f>
        <v>84823.48</v>
      </c>
      <c r="E104" s="21">
        <f>E105</f>
        <v>84823.48</v>
      </c>
    </row>
    <row r="105" spans="1:5" ht="12.75">
      <c r="A105" s="16" t="s">
        <v>35</v>
      </c>
      <c r="B105" s="98" t="s">
        <v>232</v>
      </c>
      <c r="C105" s="99"/>
      <c r="D105" s="17">
        <v>84823.48</v>
      </c>
      <c r="E105" s="17">
        <v>84823.48</v>
      </c>
    </row>
    <row r="106" spans="1:5" s="45" customFormat="1" ht="15" customHeight="1">
      <c r="A106" s="42" t="s">
        <v>108</v>
      </c>
      <c r="B106" s="100" t="s">
        <v>218</v>
      </c>
      <c r="C106" s="101"/>
      <c r="D106" s="43">
        <f>D109+D108+D107</f>
        <v>9082876.52</v>
      </c>
      <c r="E106" s="43">
        <f>E109+E108+E107</f>
        <v>2498747.7</v>
      </c>
    </row>
    <row r="107" spans="1:5" s="45" customFormat="1" ht="15" customHeight="1">
      <c r="A107" s="16" t="s">
        <v>35</v>
      </c>
      <c r="B107" s="98" t="s">
        <v>196</v>
      </c>
      <c r="C107" s="99"/>
      <c r="D107" s="24">
        <v>3794276.52</v>
      </c>
      <c r="E107" s="24">
        <v>1894300</v>
      </c>
    </row>
    <row r="108" spans="1:5" s="45" customFormat="1" ht="15" customHeight="1">
      <c r="A108" s="16" t="s">
        <v>38</v>
      </c>
      <c r="B108" s="98" t="s">
        <v>190</v>
      </c>
      <c r="C108" s="99"/>
      <c r="D108" s="24">
        <v>5038600</v>
      </c>
      <c r="E108" s="24">
        <v>520600</v>
      </c>
    </row>
    <row r="109" spans="1:5" s="51" customFormat="1" ht="12.75">
      <c r="A109" s="50" t="s">
        <v>39</v>
      </c>
      <c r="B109" s="98" t="s">
        <v>202</v>
      </c>
      <c r="C109" s="99"/>
      <c r="D109" s="24">
        <v>250000</v>
      </c>
      <c r="E109" s="24">
        <v>83847.7</v>
      </c>
    </row>
    <row r="110" spans="1:5" s="51" customFormat="1" ht="22.5">
      <c r="A110" s="14" t="s">
        <v>138</v>
      </c>
      <c r="B110" s="104" t="s">
        <v>139</v>
      </c>
      <c r="C110" s="105"/>
      <c r="D110" s="43">
        <f>D111</f>
        <v>12179200</v>
      </c>
      <c r="E110" s="21">
        <f>E111</f>
        <v>4100000</v>
      </c>
    </row>
    <row r="111" spans="1:5" s="51" customFormat="1" ht="22.5">
      <c r="A111" s="16" t="s">
        <v>101</v>
      </c>
      <c r="B111" s="102" t="s">
        <v>143</v>
      </c>
      <c r="C111" s="103"/>
      <c r="D111" s="17">
        <v>12179200</v>
      </c>
      <c r="E111" s="24">
        <v>4100000</v>
      </c>
    </row>
    <row r="112" spans="1:5" ht="22.5">
      <c r="A112" s="14" t="s">
        <v>83</v>
      </c>
      <c r="B112" s="106" t="s">
        <v>84</v>
      </c>
      <c r="C112" s="107"/>
      <c r="D112" s="15">
        <f>D113+D114</f>
        <v>250000</v>
      </c>
      <c r="E112" s="15">
        <f>E113+E114</f>
        <v>233255</v>
      </c>
    </row>
    <row r="113" spans="1:5" ht="12.75">
      <c r="A113" s="16" t="s">
        <v>36</v>
      </c>
      <c r="B113" s="98" t="s">
        <v>191</v>
      </c>
      <c r="C113" s="99"/>
      <c r="D113" s="17">
        <v>133495</v>
      </c>
      <c r="E113" s="17">
        <v>116750</v>
      </c>
    </row>
    <row r="114" spans="1:5" ht="12.75">
      <c r="A114" s="16" t="s">
        <v>37</v>
      </c>
      <c r="B114" s="98" t="s">
        <v>192</v>
      </c>
      <c r="C114" s="99"/>
      <c r="D114" s="17">
        <v>116505</v>
      </c>
      <c r="E114" s="17">
        <v>116505</v>
      </c>
    </row>
    <row r="115" spans="1:5" ht="12.75">
      <c r="A115" s="14" t="s">
        <v>55</v>
      </c>
      <c r="B115" s="106" t="s">
        <v>85</v>
      </c>
      <c r="C115" s="107"/>
      <c r="D115" s="15">
        <f>D116+D117+D118</f>
        <v>12545700</v>
      </c>
      <c r="E115" s="15">
        <f>E116+E117+E118</f>
        <v>6955275</v>
      </c>
    </row>
    <row r="116" spans="1:5" ht="22.5">
      <c r="A116" s="16" t="s">
        <v>101</v>
      </c>
      <c r="B116" s="98" t="s">
        <v>148</v>
      </c>
      <c r="C116" s="99"/>
      <c r="D116" s="24">
        <v>7000000</v>
      </c>
      <c r="E116" s="24">
        <v>3400000</v>
      </c>
    </row>
    <row r="117" spans="1:5" ht="22.5">
      <c r="A117" s="16" t="s">
        <v>101</v>
      </c>
      <c r="B117" s="98" t="s">
        <v>149</v>
      </c>
      <c r="C117" s="99"/>
      <c r="D117" s="24">
        <v>5155700</v>
      </c>
      <c r="E117" s="24">
        <v>3262775</v>
      </c>
    </row>
    <row r="118" spans="1:5" ht="22.5">
      <c r="A118" s="16" t="s">
        <v>46</v>
      </c>
      <c r="B118" s="98" t="s">
        <v>144</v>
      </c>
      <c r="C118" s="99"/>
      <c r="D118" s="17">
        <v>390000</v>
      </c>
      <c r="E118" s="17">
        <v>292500</v>
      </c>
    </row>
    <row r="119" spans="1:5" ht="12.75">
      <c r="A119" s="14" t="s">
        <v>125</v>
      </c>
      <c r="B119" s="106" t="s">
        <v>126</v>
      </c>
      <c r="C119" s="107"/>
      <c r="D119" s="21">
        <f>D120+D124+D122</f>
        <v>540400</v>
      </c>
      <c r="E119" s="21">
        <f>E120+E124+E122</f>
        <v>286203.33</v>
      </c>
    </row>
    <row r="120" spans="1:5" ht="12.75">
      <c r="A120" s="42" t="s">
        <v>127</v>
      </c>
      <c r="B120" s="100" t="s">
        <v>145</v>
      </c>
      <c r="C120" s="101"/>
      <c r="D120" s="43">
        <f>D121</f>
        <v>190400</v>
      </c>
      <c r="E120" s="43">
        <f>E121</f>
        <v>124203.33</v>
      </c>
    </row>
    <row r="121" spans="1:5" ht="24" customHeight="1">
      <c r="A121" s="16" t="s">
        <v>129</v>
      </c>
      <c r="B121" s="98" t="s">
        <v>195</v>
      </c>
      <c r="C121" s="99"/>
      <c r="D121" s="17">
        <v>190400</v>
      </c>
      <c r="E121" s="17">
        <v>124203.33</v>
      </c>
    </row>
    <row r="122" spans="1:5" ht="15" customHeight="1">
      <c r="A122" s="42" t="s">
        <v>234</v>
      </c>
      <c r="B122" s="100" t="s">
        <v>235</v>
      </c>
      <c r="C122" s="101"/>
      <c r="D122" s="21">
        <f>D123</f>
        <v>63000</v>
      </c>
      <c r="E122" s="21">
        <f>E123</f>
        <v>0</v>
      </c>
    </row>
    <row r="123" spans="1:5" ht="15.75" customHeight="1">
      <c r="A123" s="16" t="s">
        <v>36</v>
      </c>
      <c r="B123" s="98" t="s">
        <v>236</v>
      </c>
      <c r="C123" s="99"/>
      <c r="D123" s="17">
        <v>63000</v>
      </c>
      <c r="E123" s="17"/>
    </row>
    <row r="124" spans="1:5" ht="12.75">
      <c r="A124" s="42" t="s">
        <v>128</v>
      </c>
      <c r="B124" s="100" t="s">
        <v>86</v>
      </c>
      <c r="C124" s="101"/>
      <c r="D124" s="43">
        <f>D125</f>
        <v>287000</v>
      </c>
      <c r="E124" s="43">
        <f>E125</f>
        <v>162000</v>
      </c>
    </row>
    <row r="125" spans="1:5" ht="12.75">
      <c r="A125" s="16" t="s">
        <v>114</v>
      </c>
      <c r="B125" s="98" t="s">
        <v>203</v>
      </c>
      <c r="C125" s="99"/>
      <c r="D125" s="17">
        <v>287000</v>
      </c>
      <c r="E125" s="17">
        <v>162000</v>
      </c>
    </row>
    <row r="126" spans="1:5" ht="22.5">
      <c r="A126" s="14" t="s">
        <v>87</v>
      </c>
      <c r="B126" s="106" t="s">
        <v>88</v>
      </c>
      <c r="C126" s="107"/>
      <c r="D126" s="15">
        <f>D129+D128+D127+D130</f>
        <v>270000</v>
      </c>
      <c r="E126" s="15">
        <f>E129+E128+E127+E130</f>
        <v>174887.46000000002</v>
      </c>
    </row>
    <row r="127" spans="1:5" ht="12.75">
      <c r="A127" s="16" t="s">
        <v>33</v>
      </c>
      <c r="B127" s="98" t="s">
        <v>239</v>
      </c>
      <c r="C127" s="99"/>
      <c r="D127" s="17">
        <v>9500</v>
      </c>
      <c r="E127" s="17">
        <v>9500</v>
      </c>
    </row>
    <row r="128" spans="1:5" ht="12.75">
      <c r="A128" s="16" t="s">
        <v>36</v>
      </c>
      <c r="B128" s="98" t="s">
        <v>193</v>
      </c>
      <c r="C128" s="99"/>
      <c r="D128" s="17">
        <v>15500</v>
      </c>
      <c r="E128" s="17">
        <v>15500</v>
      </c>
    </row>
    <row r="129" spans="1:5" ht="12.75">
      <c r="A129" s="16" t="s">
        <v>37</v>
      </c>
      <c r="B129" s="98" t="s">
        <v>194</v>
      </c>
      <c r="C129" s="99"/>
      <c r="D129" s="17">
        <v>73537.46</v>
      </c>
      <c r="E129" s="17">
        <v>73537.46</v>
      </c>
    </row>
    <row r="130" spans="1:5" ht="12.75">
      <c r="A130" s="50" t="s">
        <v>39</v>
      </c>
      <c r="B130" s="98" t="s">
        <v>263</v>
      </c>
      <c r="C130" s="99"/>
      <c r="D130" s="17">
        <v>171462.54</v>
      </c>
      <c r="E130" s="17">
        <v>76350</v>
      </c>
    </row>
    <row r="131" spans="1:5" ht="22.5">
      <c r="A131" s="14" t="s">
        <v>123</v>
      </c>
      <c r="B131" s="106" t="s">
        <v>124</v>
      </c>
      <c r="C131" s="107"/>
      <c r="D131" s="21">
        <f>D133+D132</f>
        <v>2980645.9299999997</v>
      </c>
      <c r="E131" s="21">
        <f>E133+E132</f>
        <v>1838300</v>
      </c>
    </row>
    <row r="132" spans="1:5" ht="22.5">
      <c r="A132" s="16" t="s">
        <v>101</v>
      </c>
      <c r="B132" s="102" t="s">
        <v>147</v>
      </c>
      <c r="C132" s="103"/>
      <c r="D132" s="17">
        <v>2042345.93</v>
      </c>
      <c r="E132" s="17">
        <v>900000</v>
      </c>
    </row>
    <row r="133" spans="1:5" ht="22.5">
      <c r="A133" s="16" t="s">
        <v>101</v>
      </c>
      <c r="B133" s="102" t="s">
        <v>146</v>
      </c>
      <c r="C133" s="103"/>
      <c r="D133" s="17">
        <v>938300</v>
      </c>
      <c r="E133" s="17">
        <v>938300</v>
      </c>
    </row>
    <row r="134" spans="1:5" ht="12.75">
      <c r="A134" s="14" t="s">
        <v>47</v>
      </c>
      <c r="B134" s="106" t="s">
        <v>15</v>
      </c>
      <c r="C134" s="107"/>
      <c r="D134" s="48">
        <f>'Доходы 1'!C17-Расходы1!D13</f>
        <v>-4299058.75</v>
      </c>
      <c r="E134" s="29">
        <f>'Доходы 1'!E17-Расходы1!E13</f>
        <v>18602160.72</v>
      </c>
    </row>
  </sheetData>
  <sheetProtection/>
  <mergeCells count="128">
    <mergeCell ref="B120:C120"/>
    <mergeCell ref="B86:C86"/>
    <mergeCell ref="B83:C83"/>
    <mergeCell ref="B94:C94"/>
    <mergeCell ref="B95:C95"/>
    <mergeCell ref="B90:C90"/>
    <mergeCell ref="B91:C91"/>
    <mergeCell ref="B109:C109"/>
    <mergeCell ref="B84:C84"/>
    <mergeCell ref="B96:C96"/>
    <mergeCell ref="B92:C92"/>
    <mergeCell ref="B89:C89"/>
    <mergeCell ref="B97:C97"/>
    <mergeCell ref="B88:C88"/>
    <mergeCell ref="B85:C85"/>
    <mergeCell ref="B132:C132"/>
    <mergeCell ref="B116:C116"/>
    <mergeCell ref="B129:C129"/>
    <mergeCell ref="B125:C125"/>
    <mergeCell ref="B128:C128"/>
    <mergeCell ref="B72:C72"/>
    <mergeCell ref="B75:C75"/>
    <mergeCell ref="B76:C76"/>
    <mergeCell ref="B78:C78"/>
    <mergeCell ref="B131:C131"/>
    <mergeCell ref="B62:C62"/>
    <mergeCell ref="B73:C73"/>
    <mergeCell ref="B68:C68"/>
    <mergeCell ref="B77:C77"/>
    <mergeCell ref="B66:C66"/>
    <mergeCell ref="B70:C70"/>
    <mergeCell ref="B63:C63"/>
    <mergeCell ref="B67:C67"/>
    <mergeCell ref="B134:C134"/>
    <mergeCell ref="B113:C113"/>
    <mergeCell ref="B126:C126"/>
    <mergeCell ref="B124:C124"/>
    <mergeCell ref="B133:C133"/>
    <mergeCell ref="B121:C121"/>
    <mergeCell ref="B127:C127"/>
    <mergeCell ref="B117:C117"/>
    <mergeCell ref="B118:C118"/>
    <mergeCell ref="B123:C123"/>
    <mergeCell ref="B122:C122"/>
    <mergeCell ref="B102:C102"/>
    <mergeCell ref="B119:C119"/>
    <mergeCell ref="B100:C100"/>
    <mergeCell ref="B106:C106"/>
    <mergeCell ref="B115:C115"/>
    <mergeCell ref="B105:C105"/>
    <mergeCell ref="B104:C104"/>
    <mergeCell ref="B111:C111"/>
    <mergeCell ref="B114:C114"/>
    <mergeCell ref="B101:C101"/>
    <mergeCell ref="B69:C69"/>
    <mergeCell ref="B103:C103"/>
    <mergeCell ref="B99:C99"/>
    <mergeCell ref="B93:C93"/>
    <mergeCell ref="B74:C74"/>
    <mergeCell ref="B82:C82"/>
    <mergeCell ref="B80:C80"/>
    <mergeCell ref="B79:C79"/>
    <mergeCell ref="B98:C98"/>
    <mergeCell ref="B107:C107"/>
    <mergeCell ref="B108:C108"/>
    <mergeCell ref="B112:C112"/>
    <mergeCell ref="B12:C12"/>
    <mergeCell ref="B14:C14"/>
    <mergeCell ref="B13:C13"/>
    <mergeCell ref="E4:E9"/>
    <mergeCell ref="B71:C71"/>
    <mergeCell ref="B23:C23"/>
    <mergeCell ref="B19:C19"/>
    <mergeCell ref="B15:C15"/>
    <mergeCell ref="B16:C16"/>
    <mergeCell ref="B27:C27"/>
    <mergeCell ref="B20:C20"/>
    <mergeCell ref="B17:C17"/>
    <mergeCell ref="B21:C21"/>
    <mergeCell ref="B81:C81"/>
    <mergeCell ref="B24:C24"/>
    <mergeCell ref="B26:C26"/>
    <mergeCell ref="B28:C28"/>
    <mergeCell ref="B44:C44"/>
    <mergeCell ref="B41:C41"/>
    <mergeCell ref="B25:C25"/>
    <mergeCell ref="B52:C52"/>
    <mergeCell ref="B60:C60"/>
    <mergeCell ref="B61:C61"/>
    <mergeCell ref="B59:C59"/>
    <mergeCell ref="B49:C49"/>
    <mergeCell ref="B50:C50"/>
    <mergeCell ref="B46:C46"/>
    <mergeCell ref="B47:C47"/>
    <mergeCell ref="B51:C51"/>
    <mergeCell ref="B53:C53"/>
    <mergeCell ref="B56:C56"/>
    <mergeCell ref="B54:C54"/>
    <mergeCell ref="B130:C130"/>
    <mergeCell ref="B55:C55"/>
    <mergeCell ref="B35:C35"/>
    <mergeCell ref="B36:C36"/>
    <mergeCell ref="B38:C38"/>
    <mergeCell ref="B39:C39"/>
    <mergeCell ref="B65:C65"/>
    <mergeCell ref="B48:C48"/>
    <mergeCell ref="B45:C45"/>
    <mergeCell ref="B43:C43"/>
    <mergeCell ref="B110:C110"/>
    <mergeCell ref="B33:C33"/>
    <mergeCell ref="B42:C42"/>
    <mergeCell ref="B58:C58"/>
    <mergeCell ref="B37:C37"/>
    <mergeCell ref="B34:C34"/>
    <mergeCell ref="B40:C40"/>
    <mergeCell ref="B64:C64"/>
    <mergeCell ref="B57:C57"/>
    <mergeCell ref="B87:C87"/>
    <mergeCell ref="A2:D2"/>
    <mergeCell ref="A4:A11"/>
    <mergeCell ref="B4:C11"/>
    <mergeCell ref="D4:D11"/>
    <mergeCell ref="B22:C22"/>
    <mergeCell ref="B32:C32"/>
    <mergeCell ref="B30:C30"/>
    <mergeCell ref="B31:C31"/>
    <mergeCell ref="B29:C29"/>
    <mergeCell ref="B18:C18"/>
  </mergeCells>
  <conditionalFormatting sqref="E14 D134:E134">
    <cfRule type="cellIs" priority="45" dxfId="3" operator="equal" stopIfTrue="1">
      <formula>0</formula>
    </cfRule>
  </conditionalFormatting>
  <printOptions/>
  <pageMargins left="0.3937007874015748" right="0" top="0.3937007874015748" bottom="0.3937007874015748" header="0" footer="0"/>
  <pageSetup fitToHeight="0" fitToWidth="1" horizontalDpi="600" verticalDpi="600" orientation="portrait" paperSize="9" scale="76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E25"/>
  <sheetViews>
    <sheetView showGridLines="0" tabSelected="1" zoomScalePageLayoutView="0" workbookViewId="0" topLeftCell="A1">
      <selection activeCell="D19" sqref="D19:D20"/>
    </sheetView>
  </sheetViews>
  <sheetFormatPr defaultColWidth="9.00390625" defaultRowHeight="12.75"/>
  <cols>
    <col min="1" max="1" width="37.75390625" style="0" customWidth="1"/>
    <col min="2" max="2" width="5.625" style="0" customWidth="1"/>
    <col min="3" max="3" width="24.25390625" style="0" customWidth="1"/>
    <col min="4" max="5" width="18.75390625" style="0" customWidth="1"/>
  </cols>
  <sheetData>
    <row r="1" spans="1:5" ht="12.75" customHeight="1">
      <c r="A1" s="88" t="s">
        <v>246</v>
      </c>
      <c r="B1" s="88"/>
      <c r="C1" s="88"/>
      <c r="D1" s="88"/>
      <c r="E1" s="88"/>
    </row>
    <row r="2" spans="1:5" ht="9" customHeight="1" thickBot="1">
      <c r="A2" s="6"/>
      <c r="B2" s="13"/>
      <c r="C2" s="8"/>
      <c r="D2" s="7"/>
      <c r="E2" s="7"/>
    </row>
    <row r="3" spans="1:5" ht="13.5" customHeight="1">
      <c r="A3" s="68" t="s">
        <v>2</v>
      </c>
      <c r="B3" s="63" t="s">
        <v>3</v>
      </c>
      <c r="C3" s="63" t="s">
        <v>10</v>
      </c>
      <c r="D3" s="75" t="s">
        <v>5</v>
      </c>
      <c r="E3" s="75" t="s">
        <v>4</v>
      </c>
    </row>
    <row r="4" spans="1:5" ht="4.5" customHeight="1">
      <c r="A4" s="69"/>
      <c r="B4" s="64"/>
      <c r="C4" s="64"/>
      <c r="D4" s="76"/>
      <c r="E4" s="76"/>
    </row>
    <row r="5" spans="1:5" ht="6" customHeight="1">
      <c r="A5" s="69"/>
      <c r="B5" s="64"/>
      <c r="C5" s="64"/>
      <c r="D5" s="76"/>
      <c r="E5" s="76"/>
    </row>
    <row r="6" spans="1:5" ht="4.5" customHeight="1">
      <c r="A6" s="69"/>
      <c r="B6" s="64"/>
      <c r="C6" s="64"/>
      <c r="D6" s="76"/>
      <c r="E6" s="76"/>
    </row>
    <row r="7" spans="1:5" ht="6" customHeight="1">
      <c r="A7" s="69"/>
      <c r="B7" s="64"/>
      <c r="C7" s="64"/>
      <c r="D7" s="76"/>
      <c r="E7" s="76"/>
    </row>
    <row r="8" spans="1:5" ht="6" customHeight="1">
      <c r="A8" s="69"/>
      <c r="B8" s="64"/>
      <c r="C8" s="64"/>
      <c r="D8" s="76"/>
      <c r="E8" s="76"/>
    </row>
    <row r="9" spans="1:5" ht="18" customHeight="1">
      <c r="A9" s="70"/>
      <c r="B9" s="65"/>
      <c r="C9" s="65"/>
      <c r="D9" s="77"/>
      <c r="E9" s="77"/>
    </row>
    <row r="10" spans="1:5" ht="13.5" customHeight="1" thickBot="1">
      <c r="A10" s="10">
        <v>1</v>
      </c>
      <c r="B10" s="11">
        <v>2</v>
      </c>
      <c r="C10" s="18">
        <v>3</v>
      </c>
      <c r="D10" s="12" t="s">
        <v>0</v>
      </c>
      <c r="E10" s="28" t="s">
        <v>1</v>
      </c>
    </row>
    <row r="11" spans="1:5" ht="25.5">
      <c r="A11" s="58" t="s">
        <v>244</v>
      </c>
      <c r="B11" s="23" t="s">
        <v>48</v>
      </c>
      <c r="C11" s="23" t="s">
        <v>15</v>
      </c>
      <c r="D11" s="24">
        <f>D16</f>
        <v>4299058.75</v>
      </c>
      <c r="E11" s="24">
        <f>E16</f>
        <v>-18602160.72</v>
      </c>
    </row>
    <row r="12" spans="1:5" ht="35.25" customHeight="1">
      <c r="A12" s="22" t="s">
        <v>257</v>
      </c>
      <c r="B12" s="23" t="s">
        <v>49</v>
      </c>
      <c r="C12" s="23" t="s">
        <v>15</v>
      </c>
      <c r="D12" s="21"/>
      <c r="E12" s="21"/>
    </row>
    <row r="13" spans="1:5" ht="12.75">
      <c r="A13" s="22" t="s">
        <v>243</v>
      </c>
      <c r="B13" s="23"/>
      <c r="C13" s="23"/>
      <c r="D13" s="24"/>
      <c r="E13" s="24"/>
    </row>
    <row r="14" spans="1:5" ht="26.25" customHeight="1">
      <c r="A14" s="58" t="s">
        <v>245</v>
      </c>
      <c r="B14" s="23" t="s">
        <v>50</v>
      </c>
      <c r="C14" s="23" t="s">
        <v>15</v>
      </c>
      <c r="D14" s="21"/>
      <c r="E14" s="21"/>
    </row>
    <row r="15" spans="1:5" ht="18.75" customHeight="1">
      <c r="A15" s="22" t="s">
        <v>243</v>
      </c>
      <c r="B15" s="23"/>
      <c r="C15" s="20"/>
      <c r="D15" s="21"/>
      <c r="E15" s="21"/>
    </row>
    <row r="16" spans="1:5" ht="12.75">
      <c r="A16" s="59" t="s">
        <v>51</v>
      </c>
      <c r="B16" s="23" t="s">
        <v>52</v>
      </c>
      <c r="C16" s="20" t="s">
        <v>14</v>
      </c>
      <c r="D16" s="24">
        <f>D17+D19</f>
        <v>4299058.75</v>
      </c>
      <c r="E16" s="24">
        <f>E17+E19</f>
        <v>-18602160.72</v>
      </c>
    </row>
    <row r="17" spans="1:5" ht="12.75">
      <c r="A17" s="112" t="s">
        <v>248</v>
      </c>
      <c r="B17" s="114" t="s">
        <v>53</v>
      </c>
      <c r="C17" s="114" t="s">
        <v>57</v>
      </c>
      <c r="D17" s="116">
        <v>-169395846</v>
      </c>
      <c r="E17" s="116">
        <v>-72061295.14</v>
      </c>
    </row>
    <row r="18" spans="1:5" ht="12.75" customHeight="1">
      <c r="A18" s="113"/>
      <c r="B18" s="115"/>
      <c r="C18" s="115"/>
      <c r="D18" s="117"/>
      <c r="E18" s="117"/>
    </row>
    <row r="19" spans="1:5" ht="12.75" customHeight="1">
      <c r="A19" s="112" t="s">
        <v>247</v>
      </c>
      <c r="B19" s="114" t="s">
        <v>54</v>
      </c>
      <c r="C19" s="114" t="s">
        <v>56</v>
      </c>
      <c r="D19" s="116">
        <f>Расходы1!D13</f>
        <v>173694904.75</v>
      </c>
      <c r="E19" s="116">
        <v>53459134.42</v>
      </c>
    </row>
    <row r="20" spans="1:5" ht="12.75" customHeight="1">
      <c r="A20" s="113"/>
      <c r="B20" s="115"/>
      <c r="C20" s="115"/>
      <c r="D20" s="117"/>
      <c r="E20" s="117"/>
    </row>
    <row r="23" ht="12.75">
      <c r="A23" s="49"/>
    </row>
    <row r="24" ht="12.75">
      <c r="A24" s="49"/>
    </row>
    <row r="25" ht="12.75">
      <c r="A25" s="49"/>
    </row>
  </sheetData>
  <sheetProtection/>
  <mergeCells count="16">
    <mergeCell ref="D19:D20"/>
    <mergeCell ref="E19:E20"/>
    <mergeCell ref="A1:E1"/>
    <mergeCell ref="A3:A9"/>
    <mergeCell ref="B3:B9"/>
    <mergeCell ref="C3:C9"/>
    <mergeCell ref="D3:D9"/>
    <mergeCell ref="A19:A20"/>
    <mergeCell ref="A17:A18"/>
    <mergeCell ref="B17:B18"/>
    <mergeCell ref="C17:C18"/>
    <mergeCell ref="D17:D18"/>
    <mergeCell ref="E17:E18"/>
    <mergeCell ref="C19:C20"/>
  </mergeCells>
  <conditionalFormatting sqref="E11:E15">
    <cfRule type="cellIs" priority="2" dxfId="3" operator="equal" stopIfTrue="1">
      <formula>0</formula>
    </cfRule>
  </conditionalFormatting>
  <conditionalFormatting sqref="E19">
    <cfRule type="cellIs" priority="1" dxfId="3" operator="equal" stopIfTrue="1">
      <formula>0</formula>
    </cfRule>
  </conditionalFormatting>
  <printOptions/>
  <pageMargins left="0.3937007874015748" right="0.3937007874015748" top="0.7874015748031497" bottom="0.3937007874015748" header="0.5118110236220472" footer="0.5118110236220472"/>
  <pageSetup fitToHeight="0" fitToWidth="1" horizontalDpi="600" verticalDpi="600" orientation="portrait" paperSize="9" scale="7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Нина Васильевна</cp:lastModifiedBy>
  <cp:lastPrinted>2013-10-03T12:36:20Z</cp:lastPrinted>
  <dcterms:created xsi:type="dcterms:W3CDTF">1999-06-18T11:49:53Z</dcterms:created>
  <dcterms:modified xsi:type="dcterms:W3CDTF">2013-10-09T11:29:55Z</dcterms:modified>
  <cp:category/>
  <cp:version/>
  <cp:contentType/>
  <cp:contentStatus/>
</cp:coreProperties>
</file>